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920" windowHeight="6735" firstSheet="10" activeTab="11"/>
  </bookViews>
  <sheets>
    <sheet name="14014PPecuaria" sheetId="1" r:id="rId1"/>
    <sheet name="14013RNR" sheetId="2" r:id="rId2"/>
    <sheet name="14012 Semillas" sheetId="3" r:id="rId3"/>
    <sheet name="140011 LPecuario" sheetId="4" r:id="rId4"/>
    <sheet name="14001Lab agricola" sheetId="5" r:id="rId5"/>
    <sheet name="14010DPersonas" sheetId="6" r:id="rId6"/>
    <sheet name="14009 AInterna" sheetId="7" r:id="rId7"/>
    <sheet name="14008 A Internacionales" sheetId="8" r:id="rId8"/>
    <sheet name="14007 APC" sheetId="9" r:id="rId9"/>
    <sheet name="14006Informatica" sheetId="10" r:id="rId10"/>
    <sheet name="14005 D Adm. y Finanzas" sheetId="11" r:id="rId11"/>
    <sheet name="14004 Diplades" sheetId="12" r:id="rId12"/>
    <sheet name="14002 D. Jurídica" sheetId="13" r:id="rId13"/>
    <sheet name="14001 S General" sheetId="14" r:id="rId14"/>
    <sheet name="I" sheetId="15" r:id="rId15"/>
    <sheet name="II" sheetId="16" r:id="rId16"/>
    <sheet name="III" sheetId="17" r:id="rId17"/>
    <sheet name="IV" sheetId="18" r:id="rId18"/>
    <sheet name="V" sheetId="19" r:id="rId19"/>
    <sheet name="VI" sheetId="20" r:id="rId20"/>
    <sheet name="VII" sheetId="21" r:id="rId21"/>
    <sheet name="VIII" sheetId="22" r:id="rId22"/>
    <sheet name="IX" sheetId="23" r:id="rId23"/>
    <sheet name="X" sheetId="24" r:id="rId24"/>
    <sheet name="XI" sheetId="25" r:id="rId25"/>
    <sheet name="XII" sheetId="26" r:id="rId26"/>
    <sheet name="XIII" sheetId="27" r:id="rId27"/>
    <sheet name="XIV" sheetId="28" r:id="rId28"/>
    <sheet name="XV" sheetId="29" r:id="rId29"/>
    <sheet name="APC" sheetId="30" r:id="rId30"/>
    <sheet name="Hoja2" sheetId="31" r:id="rId31"/>
    <sheet name="Hoja1" sheetId="32" r:id="rId32"/>
  </sheets>
  <externalReferences>
    <externalReference r:id="rId35"/>
  </externalReferences>
  <definedNames/>
  <calcPr fullCalcOnLoad="1"/>
</workbook>
</file>

<file path=xl/comments12.xml><?xml version="1.0" encoding="utf-8"?>
<comments xmlns="http://schemas.openxmlformats.org/spreadsheetml/2006/main">
  <authors>
    <author>pablo.orellana</author>
  </authors>
  <commentList>
    <comment ref="K8" authorId="0">
      <text>
        <r>
          <rPr>
            <b/>
            <sz val="8"/>
            <rFont val="Tahoma"/>
            <family val="0"/>
          </rPr>
          <t>pablo.orellana:</t>
        </r>
        <r>
          <rPr>
            <sz val="8"/>
            <rFont val="Tahoma"/>
            <family val="0"/>
          </rPr>
          <t xml:space="preserve">
Porcentaje propuesto, que es igual al que habia anteriormente.</t>
        </r>
      </text>
    </comment>
  </commentList>
</comments>
</file>

<file path=xl/comments17.xml><?xml version="1.0" encoding="utf-8"?>
<comments xmlns="http://schemas.openxmlformats.org/spreadsheetml/2006/main">
  <authors>
    <author>carmen.villegas</author>
  </authors>
  <commentList>
    <comment ref="E13" authorId="0">
      <text>
        <r>
          <rPr>
            <b/>
            <sz val="8"/>
            <rFont val="Tahoma"/>
            <family val="0"/>
          </rPr>
          <t xml:space="preserve">Supuesto:
</t>
        </r>
        <r>
          <rPr>
            <sz val="8"/>
            <rFont val="Tahoma"/>
            <family val="2"/>
          </rPr>
          <t>Sólo considerar las no conformidades que son atribuibles al servicio.
No ocurrencia de 
emergencias sanitarias en el período.</t>
        </r>
        <r>
          <rPr>
            <b/>
            <sz val="8"/>
            <rFont val="Tahoma"/>
            <family val="0"/>
          </rPr>
          <t xml:space="preserve">
</t>
        </r>
      </text>
    </comment>
    <comment ref="E15" authorId="0">
      <text>
        <r>
          <rPr>
            <sz val="8"/>
            <rFont val="Tahoma"/>
            <family val="0"/>
          </rPr>
          <t xml:space="preserve">Supuesto:Presupuesto vigente conocido al 01 de octubre de 2008.
</t>
        </r>
      </text>
    </comment>
  </commentList>
</comments>
</file>

<file path=xl/sharedStrings.xml><?xml version="1.0" encoding="utf-8"?>
<sst xmlns="http://schemas.openxmlformats.org/spreadsheetml/2006/main" count="2061" uniqueCount="800">
  <si>
    <r>
      <t xml:space="preserve">(N° regiones supervisadas / N° regiones a supervisar ) * 100  </t>
    </r>
    <r>
      <rPr>
        <i/>
        <sz val="10"/>
        <rFont val="Arial"/>
        <family val="2"/>
      </rPr>
      <t>Nota : Al menos el 80% de las regiones supervisadas, para analizar avances en la implementación de políticas prioritarias y ejecución presupuestaria.</t>
    </r>
  </si>
  <si>
    <t>Informe de supervisión</t>
  </si>
  <si>
    <t>% de reuniones de análisis del avance en el cumplimiento del PMG SAG realizadas</t>
  </si>
  <si>
    <r>
      <t xml:space="preserve">(N° reuniones realizadas/ N° reuniones programadas (3) ) * 100  </t>
    </r>
    <r>
      <rPr>
        <i/>
        <sz val="10"/>
        <rFont val="Arial"/>
        <family val="2"/>
      </rPr>
      <t>Nota:  3 reuniones anuales con los jefes de División/Depto que tienen sistemas del PMG a su cargo.</t>
    </r>
  </si>
  <si>
    <t>% de ejecución presupuestaria anual División Secretaría General.</t>
  </si>
  <si>
    <t>(Presupuesto Anual Devengado División / Presupuesto Vigente División) * 100</t>
  </si>
  <si>
    <t>Reporte SIGFE. Reporte DIPLADES.</t>
  </si>
  <si>
    <t>Programa de Gestión y Coservación de los Recursos Naturales Renovables</t>
  </si>
  <si>
    <t>Porcentaje cumplimiento plan de difusión a traves de elaboración de boletin informativo y técnico (digital y papel), elaborados a nivel regional.</t>
  </si>
  <si>
    <t>% de ejecución presupuestaria.</t>
  </si>
  <si>
    <t>((Presupuesto Devengado al 31/12/2008)/ (Presupuesto Vigente al 30/11/2008))*100</t>
  </si>
  <si>
    <r>
      <t>Sistema de ingreso-salida de recursos de revisión.</t>
    </r>
    <r>
      <rPr>
        <sz val="10"/>
        <color indexed="10"/>
        <rFont val="Arial"/>
        <family val="2"/>
      </rPr>
      <t>Sistema de seguimiento</t>
    </r>
  </si>
  <si>
    <t>Porcentaje de hectareas con Prospecciones en cultivo de papa para ratificar la condicion de area libre con respecto a las Plagas Cuarentenarias presentes en Chile (Thecaphora solani, Ralstonia solanacearum, Globodera rostochiensis y Globodera pallida)</t>
  </si>
  <si>
    <t>(N° de Hectareas con prospecciones en cultivo de papa ejecutadas / N° de hectareas programadas (43)*100)</t>
  </si>
  <si>
    <t>Fichas de prospección</t>
  </si>
  <si>
    <t>Registro de transacciones y emision de informes financieros  presupuestarios, contables y tributarios</t>
  </si>
  <si>
    <t>(Presupuesto devengado al 31-12-2008/ Presupuesto vigente al 31-12-2008)*100</t>
  </si>
  <si>
    <t>Programa de Trazabilidad sanitaria animal y sistema de Información Pecuaria (SIPEC)</t>
  </si>
  <si>
    <t>Tasa de variación numero de animales con dispositivo de identificación individual</t>
  </si>
  <si>
    <t>Sumatoria del Avance Ponderado de cada Etapa (A*50%+B*50%) *100</t>
  </si>
  <si>
    <t xml:space="preserve">Informes de: Diagnóstico y Plan de Acción e Informe de Resultado de la Implementación del Plan de Acción enviado al CAIGG. </t>
  </si>
  <si>
    <t>Porcentaje de Avance en la ejecución del Presupuesto de la División.</t>
  </si>
  <si>
    <t>(Presupuesto devengado al 31.12.08/ Presupuesto Vigente al 31.12.08) *100</t>
  </si>
  <si>
    <t>Informe de Ejecución Presupuestaria entregado por el Sistema Sigfe.</t>
  </si>
  <si>
    <t>*El 70 % corresponde al porcentaje actualmente vigente en el PMG 2007, se estima que este porcentaje se mantendrá para el año 2008.</t>
  </si>
  <si>
    <t>Porcentaje de fiscalizaciones de  uso y comercio de plaguicidas y fertilizantes realizadas en el año t respecto al total de distribuidores de plaguicidas y fertilizantes + el total de explotaciones agrícola que usan plaguicidas existentes en el año t.</t>
  </si>
  <si>
    <t>AMBITO CONTROL</t>
  </si>
  <si>
    <t>FORMULA CALCULO</t>
  </si>
  <si>
    <t>MEDIO VERIFICACION</t>
  </si>
  <si>
    <t>META (RESULTADO 2008)</t>
  </si>
  <si>
    <t>AVANCE 2008</t>
  </si>
  <si>
    <t>PONDERACION</t>
  </si>
  <si>
    <t>AVANCE PONDERADO</t>
  </si>
  <si>
    <t>OBSERVACIONES   DESVIACIONES</t>
  </si>
  <si>
    <t>Sistema control oficial de moscas de la fruta.</t>
  </si>
  <si>
    <t>Porcentaje de revisiones a Rutas</t>
  </si>
  <si>
    <t>Eficacia</t>
  </si>
  <si>
    <t>Producto</t>
  </si>
  <si>
    <t xml:space="preserve">(N° de revisiones a rutas realizadas/N° de revisiones a rutas programadas)*100 </t>
  </si>
  <si>
    <t>(Nº total de fiscalizaciones de uso y comercio de plaguicidas y fertilizantes realizadas/ Nº total de fiscalizaciones de uso y comercio de plaguicidas y fertilizantes programadas)*100</t>
  </si>
  <si>
    <t xml:space="preserve">Actas FUP , Actas FCP , Actas FCF </t>
  </si>
  <si>
    <t>Porcentaje de áreas de riesgo muestreadas para fiebre aftosa respecto a lo programado según norma técnica</t>
  </si>
  <si>
    <t>(Número de áreas de riesgo muestreadas / Número de áreas de riesgo programadas a muestrear  según norma técnica) * 100</t>
  </si>
  <si>
    <t>Actas toma de muestras.       Informes de Laboratorio.</t>
  </si>
  <si>
    <t>Fiscalización ley de carnes (Ley 19.162)</t>
  </si>
  <si>
    <t>Porcentaje de fiscalizaciones a supermercados y carnicerías realizadas</t>
  </si>
  <si>
    <t>(N° de fiscalizaciones a supermercados y carnicerías realizadas/N° de fiscalizaciones a supermercados y carnicerías programadas)*100</t>
  </si>
  <si>
    <t>Actas de fiscalización. Sistema de información e-delfos.</t>
  </si>
  <si>
    <t>Fiscalización Flora no forestal y fauna nativa (Ley N° 19.473, DS 5, Decretos Minagri que establecen áreas prohibidas de caza, DS N° 4363/1931, DS N° 366/1944, DS N° 129/1971, DS N° 908/1941, DS N° 1427/1941, DL N° 873/1975 y DS N° 141 – Minrel)</t>
  </si>
  <si>
    <t>Porcentaje de fiscalizaciones a flora y fauna realizados</t>
  </si>
  <si>
    <t>(Nº de fiscalizaciones relativas a flora realizadas + Nº de fiscalizaciones relativas a fauna realizadas/ Nº de fiscalizaciones relativas a flora programadas+ Nº de fiscalizaciones relativas a fauna programadas)*100</t>
  </si>
  <si>
    <t>Actas de inspección/Fiscalización</t>
  </si>
  <si>
    <t>Evaluaciones técnicas realizadas</t>
  </si>
  <si>
    <t>(N° de proyectos evaluados/ N° de proyectos ingresados al SAG de su competencia)*100</t>
  </si>
  <si>
    <t>Informes evaluación.              Sistema Seguimiento.</t>
  </si>
  <si>
    <t>Sistema de Planificación y Control de Gestión</t>
  </si>
  <si>
    <t xml:space="preserve">Porcentaje de cumplimiento del PMG de Planificación y Control de Gestión. </t>
  </si>
  <si>
    <t xml:space="preserve">(Número de indicadores del  PMG de Planificación y Control de Gestión cumplidos / Número total de indicadores del PMG de Planificación y Control de Gestión,  con expresión en la región)*100.- </t>
  </si>
  <si>
    <t>Programa controles fronterizos</t>
  </si>
  <si>
    <t xml:space="preserve">Porcentaje de implementación de las acciones correctivas / preventivas u oportunidades de mejoras detectadas en las auditorías internas de calidad al   proceso Inspección del Equipaje de Pasajeros y Tripulantes en Control Fronterizo. </t>
  </si>
  <si>
    <t>(Número de acciones correctivas / preventivas u oportunidades de mejoras implementadas / Número total de  acciones correctivas / preventivas u oportunidades de mejoras identificadas ) *100.</t>
  </si>
  <si>
    <t>Informes de Auditoria, disponibles en la División de Asuntos Internacionales y/o en la División de Planificación y Desarrollo Estratégico</t>
  </si>
  <si>
    <t>no hay programacion</t>
  </si>
  <si>
    <t xml:space="preserve">          NO SE PROGRAMÓ</t>
  </si>
  <si>
    <t>EQUIPO :  REGIÓN DE ATACAMA</t>
  </si>
  <si>
    <t>ENCARGADO : VÍCTOR RAMÍREZ ARIAS</t>
  </si>
  <si>
    <t>Porcentaje de Supervisiones realizadas a controles fronterizos respecto al total de supervisiones programadas</t>
  </si>
  <si>
    <t xml:space="preserve">EQUIPO:  </t>
  </si>
  <si>
    <t>REGION DE AYSEN, DEL GENERAL CARLOS IBAÑEZ DEL CAMPO</t>
  </si>
  <si>
    <t>ENCARGADO: CRISTIAN LOPEZ MONTECINOS</t>
  </si>
  <si>
    <t>Gestion de Recursos Financieros y Gestion de abastecimiento</t>
  </si>
  <si>
    <t xml:space="preserve">Porcentaje de Cumplimiento del plan de estandarización y mejora en tiempos de respuesta: A) informe diagnóstico de puntos críticos en procesos de adquisición y pago. (30%)  B) Generación de instructivo de adquisiciones, que defina claramente responsables y tiempos de respuesta.( 35%) C) Generación de instructivo de generación de pagos, que defina claramente responsables y tiempos de respuesta.( 35%). </t>
  </si>
  <si>
    <t>Informe de diagnóstico, Instructivos e Informes de Sistema de seguimiento DELFOS</t>
  </si>
  <si>
    <t>Sistema de inspeccion de equipaje de pasajeros y medios de transporte</t>
  </si>
  <si>
    <t>Porcentaje  de implementación de las acciones correctivas / preventivas u oportunidades de mejoras acordadas en las auditorías internas de calidad al   proceso Inspección del Equipaje de Pasajeros y Tripulantes en Control Fronterizo</t>
  </si>
  <si>
    <t>(Número de acciones correctivas / preventivas u oportunidades de mejoras implementadas / Número total de  acciones correctivas / preventivas u oportunidad de mejoras acordadas de implementar)*100</t>
  </si>
  <si>
    <t>Porcentaje cumplimiento a plan de supervisiones a controles fronterizos</t>
  </si>
  <si>
    <t>Programa de vigilancia y control oficial de plagas silvoagrícolas</t>
  </si>
  <si>
    <t>Programas de vigilancia, control y erradicación de enfermedades y plagas de importancia económica</t>
  </si>
  <si>
    <t>(N° de actividades de capacitación manejo del SIGFE realizadas /N° de actividades de capacitación en manejo del SIGFE programadas)*100</t>
  </si>
  <si>
    <t>Definición, elaboración y difusión de productos comunicacionales que apoyen el quehacer técnico de la Institución</t>
  </si>
  <si>
    <t>productos</t>
  </si>
  <si>
    <t>Boletines informativos realizados y sistrema de seguimiento DELFOS</t>
  </si>
  <si>
    <t>Porcentaje  de cumplimiento del PMG de Planificación y Control de Gestión.</t>
  </si>
  <si>
    <t>(Número de indicadores del  PMG de Planificación y Control de Gestión, con expresión en la región, cumplidos / Número total de indicadores del PMG de Planificación y Control de Gestión,  con expresión en la región)*100.-</t>
  </si>
  <si>
    <t xml:space="preserve">((Nº de supervisiones a controles fronterizos efectuadas/Nº de supervisiones a controles fronterizos programadas)*100) </t>
  </si>
  <si>
    <t>Informes de supervisiones</t>
  </si>
  <si>
    <t xml:space="preserve">Eficacia </t>
  </si>
  <si>
    <t>Informes diarios, Informes mensuales y fichas de trampas.</t>
  </si>
  <si>
    <t>Evaluaciones técnicas realizadas.</t>
  </si>
  <si>
    <t>(Monto $ del presupuesto asignado al PAC ejecutado al 31/12/2008/ Monto $ del presupuesto asignado al PAC para el año 2008 vigente)*100</t>
  </si>
  <si>
    <t xml:space="preserve"> (Número de estaciones de prospección agrícola realizadas  + Número de revisiones a trampas realizadas/( Número de estaciones de prospecciones agrícolas programadas + Número de revisiones a trampas programadas )*100</t>
  </si>
  <si>
    <t>(N° de enfermedades libres en la región/3)*100 (Brucelosis Bovina, Fiebre Q, Leucosis Enzoótica  Bovina)</t>
  </si>
  <si>
    <t>WASHINGTON GUERRERO CARRILLO - DIRECTOR REGIONAL LOS LAGOS</t>
  </si>
  <si>
    <t>1.3-4768 Sistema de Inspección de equipaje de pasajeros y medios de transporte</t>
  </si>
  <si>
    <t>Porcentaje de medios de Transportes Inspeccionados</t>
  </si>
  <si>
    <t>EFICACIA</t>
  </si>
  <si>
    <t>PRODUCTO</t>
  </si>
  <si>
    <t xml:space="preserve">(Número de Medios de Transportes  inspeccionados en el control fronterizo) / (Número de Medios de Transportes ingresados al país por el control fronterizo) *100.- </t>
  </si>
  <si>
    <t>Porcentaje de estado de avance , según las etapas diseñadas para la Supervisión del Programa de Trazabilidad Sanitaria Animal en regiones relevantes en el rubro bovino:   A) Elaboración del programa de trabajo, pautas de evaluación regional y modelo de informe de supervisión. B) Supervisión a  un minimo de tres regiones de la Zona Central del país, desde la Región de Valparaíso hasta la Región del Maule, incluida la Región Metropolitana.  C) Supervisión a  un minimo de tres regiones de la Zona Centro Sur del país, desde la Región del Bío-Bío hasta la Región de los Lagos.  D) Supervisión a  Regiones de Aysén y de Magallanes.</t>
  </si>
  <si>
    <t>N° de muestras de aves tomadas/ N° de muestras de aves programadas(100))*100</t>
  </si>
  <si>
    <t xml:space="preserve">(Porcentaje de avance de las etapas: A) elaborar formularios para descripción varietal y B) Incorporar a la Lista inicial 5 especies (arándano, cerezo, damasco, pera, frutilla).  Se cambió la especie mandarino por "pera" y se agregó la especie frutilla.  </t>
  </si>
  <si>
    <t>OBSERVACION</t>
  </si>
  <si>
    <t>La actividad es de carácter principalmente estacional dadas las características productivas de la región y se efectuará durante el segundo semestre.</t>
  </si>
  <si>
    <t xml:space="preserve">2.5-4648 Programa de Trazabilidad Sanitaria animal y sistema de Información </t>
  </si>
  <si>
    <t>((N° de establecimientos pecuarios registrados con RUP oficial al 31/12/2008/N° de establecimientos pecuarios registrados con RUP oficial de 31/12/2007)-1)*100</t>
  </si>
  <si>
    <t xml:space="preserve"> - Sistema de Información Pecuario (SIPEC)</t>
  </si>
  <si>
    <t>4.6-4693 Sistema de Incentivo para la Recuperación de Suelos Degradados</t>
  </si>
  <si>
    <t>Porcentaje de recursos de transferencia a terceros comprometidos</t>
  </si>
  <si>
    <t>ECONOMIA</t>
  </si>
  <si>
    <t>RESULTADO</t>
  </si>
  <si>
    <t>(Monto de recursos comprometidos / Total Presupuesto de transferencia asignado)*100</t>
  </si>
  <si>
    <t>INDICADORES DE GESTION PARA CADA EQUIPO DE TRABAJO AÑO 2008</t>
  </si>
  <si>
    <t>EQUIPO           :   REGION DE TARAPACA</t>
  </si>
  <si>
    <t>ENCARGADO   :  AURELIO ZAGAL QUEVEDO</t>
  </si>
  <si>
    <t>Porcentaje de Trampas forestales revisadas</t>
  </si>
  <si>
    <t>(N° de trampas forestales revisadas / N° de revisiones de trampas forestales programadas) * 100</t>
  </si>
  <si>
    <t>Fichas de Trampeo Forestal, E-Delfos, SISVEG, Informes Mensuales de Gestión de Vigilancia Forestal</t>
  </si>
  <si>
    <t>Porcentaje de revisiones a rutas SNDMF realizadas respecto de las programadas</t>
  </si>
  <si>
    <t>(Nº de revisiones a rutas SNDMF/ Nº revisiones a rutas programadas) *100</t>
  </si>
  <si>
    <t>Informes de Análisis de Riesgo de Plagas, Fichas de terreno, Informes diarios, Base de datos, Sistema Seguimiento.</t>
  </si>
  <si>
    <t>Fiscalización de Normativa Pecuaria</t>
  </si>
  <si>
    <t>Porcentaje de fiscalizaciones realizadas a mataderos y centros de faenamiento de autoconsumo (CFA) respecto de la norma técnica</t>
  </si>
  <si>
    <t>DEPARTAMENTO DE LAS PERSONAS</t>
  </si>
  <si>
    <t>Institucional</t>
  </si>
  <si>
    <t>Control de Gestión</t>
  </si>
  <si>
    <t>% implementación de acciones correctivas en el ámbito del Depto de las Personas.</t>
  </si>
  <si>
    <t>Informe de auditoría interna.</t>
  </si>
  <si>
    <t>Desarrollo de las Personas</t>
  </si>
  <si>
    <t>% Auditorías de implementación a procedimiento de Capacitación SAG</t>
  </si>
  <si>
    <t>(N° auditorías ejecutadas/N° auditorías programadas)*100   N° auditorías programadas=4</t>
  </si>
  <si>
    <t>Informe de auditorías</t>
  </si>
  <si>
    <t>Planificación y administración de personas.</t>
  </si>
  <si>
    <t>% procedimientos elaborados(Feriados, permisos con goce de sueldo, bienios)</t>
  </si>
  <si>
    <t>(N° procedimientos elaborados/N° procedimientos programados=3)*100</t>
  </si>
  <si>
    <t>Documentos elaborados</t>
  </si>
  <si>
    <t>Servicios de gestión de social ditigidos a las personas.</t>
  </si>
  <si>
    <t>% avance en medición de satisfacción, de acuerdo al Manual de Prestaciones.</t>
  </si>
  <si>
    <t>(Selección de institucion*20%)+(Aplicación de instrumento*50%)+(Informe de resultados*30%)</t>
  </si>
  <si>
    <t>% Implementación línea de consulta y orientación de usuarios en trámites del ámbito del Dpto de las Personas.</t>
  </si>
  <si>
    <t>(Estudio de factibilidad técnica*25%)+(Implementación call center*50%)+(Sistema registro de atenciones*25%)</t>
  </si>
  <si>
    <t>Informe estudio de factibilidad            Informe sistema de registro.</t>
  </si>
  <si>
    <t>[(N° de fiscalizaciones realizadas a mataderos + el  N° de fiscalizaciones realizadas a CFA)/(Número de fiscalizaciones programadas a mataderos+ el número de fiscaalizaciones programadas a CFA)] * 100</t>
  </si>
  <si>
    <t>Actas de visita de fiscalización realizadas</t>
  </si>
  <si>
    <t xml:space="preserve">(Presupuesto devengado al          31-10-08 / Presupuesto vigente al 31-07-08) * 100 </t>
  </si>
  <si>
    <t>Informes de Auditoria, disponibles en la División de Asuntos Internacionales y/o en la División de Planificación y Desarrollo Estratégico.</t>
  </si>
  <si>
    <t>- Base de datos                                         - Planes de manejo bonificados                         - Sistema SIGFE</t>
  </si>
  <si>
    <t>El monto cancelado corresponde a concurso de arrastre.</t>
  </si>
  <si>
    <t>Los concursos del año 2007 se cancelarán a partir del segundo semestre.</t>
  </si>
  <si>
    <t>4.4-4686 Informes emitidos asociados a permisos y certificados</t>
  </si>
  <si>
    <t>% de informes sobre CUS elaborados respecto a lo solicitado</t>
  </si>
  <si>
    <t>(N° de informes sobre CUS elaborados/ N° de informes sobre CUS solicitados)*100</t>
  </si>
  <si>
    <t>6.16-4731.  Fiscalización de Plaguicidas y fertilizantes (Decreto ley N° 3.557/1980)</t>
  </si>
  <si>
    <t>Certificación de Semillas agrícolas.</t>
  </si>
  <si>
    <t>Porcentaje de manuales técnicos elaborados para cereales, papa, maíz, maravilla, raps y forrajeras.</t>
  </si>
  <si>
    <t>(Nº protocolos  elaborados/6)*100</t>
  </si>
  <si>
    <t>Delfos (Seguimiento) y los protocolos elaborados.</t>
  </si>
  <si>
    <t>Porcentaje de instructivos elaborados para el Registro de Productores de semilla, Estaciones Experimentales, Plantas Seleccionadoras y Autorización de Variedades.</t>
  </si>
  <si>
    <t>(Nº instructivos elaborados/4)*100</t>
  </si>
  <si>
    <t>Delfos (Seguimiento) y los instructivos elaborados.</t>
  </si>
  <si>
    <t>Registro de Variedades Vegetales Protegidas</t>
  </si>
  <si>
    <t>Porcentaje de protocolos elaborados para la realización de pruebas DHE en especies Cala, Crisantemo, Vid.</t>
  </si>
  <si>
    <t>(Nº protocolos elaborados/3)*100</t>
  </si>
  <si>
    <t>Delfos (Seguimiento) y protocolos elaborados.</t>
  </si>
  <si>
    <t>Fiscalización del Comercio de Semillas y Plantas Frutales.</t>
  </si>
  <si>
    <t>Porcentaje de manuales morfológicos elaborados para la evaluación de plantas testigos de las especies ciruelo y manzano.</t>
  </si>
  <si>
    <t>(Nº manuales elaborados/2)*100</t>
  </si>
  <si>
    <t>Delfos (Seguimiento) y los manuales.</t>
  </si>
  <si>
    <t>Sumatoria de avances ponderados de las etapas :( A*0,70 + B*0,30)*100</t>
  </si>
  <si>
    <t>Delfos (Seguimiento) y los documentos elaborados.</t>
  </si>
  <si>
    <t>Sistema de Planificación y Control de Gestión.</t>
  </si>
  <si>
    <t>Informes del PMG emitidos por la División de Planificación y Desarrollo Estratégico.</t>
  </si>
  <si>
    <t>Porcentaje de muestras recepcionadas en el Laboratorio Pecuario que han sido analizadas.</t>
  </si>
  <si>
    <t>Base de Datos Laboratorio. Sistema de Seguimiento.</t>
  </si>
  <si>
    <t>Porcentaje de muestras recepcionadas en el Laboratorio de Química Ambiental que han sido analizadas.</t>
  </si>
  <si>
    <t>Base de Datos Laboratorio.Sistema Seguimiento.</t>
  </si>
  <si>
    <t>Porcentaje de Laboratorios Regionales SAG y Laboratorios Acreditados Pecuarios supervisados.</t>
  </si>
  <si>
    <t>(Nº de Laboratorios Regionales SAG y Laboratorios Acreditados Pecuarios supervisados/ Nº de Laboratorios Regionales SAG y Laboratorios Acreditados Pecuarios existentes )*100</t>
  </si>
  <si>
    <t>Porcentaje de Montos pagados por la Región</t>
  </si>
  <si>
    <t>(Monto pagado incentivos/ presupuesto incentivos) * 100</t>
  </si>
  <si>
    <t>Base de Datos Regionales</t>
  </si>
  <si>
    <t>Porcentaje de proyectos (EIA/DIA) de competencia del SAG evaluados respecto de los ingresados al SAG</t>
  </si>
  <si>
    <t>(N° de proyectos EIA-DIA evaluados/N° de proyectos ingresados al SAG de su competencia)*100</t>
  </si>
  <si>
    <t>Informes de evaluación de EIA e informes de evaluación de DIA en sistema e-SEIA</t>
  </si>
  <si>
    <t>Fiscalización de la normativa vigente de competencia del servicio.</t>
  </si>
  <si>
    <t>Porcentaje de supervisión realizada a los inscritos en el registro de Berries</t>
  </si>
  <si>
    <t>[Número de supervisiones realizadas a los inscritos en el registro de Berries(975)/Número de inscritos en el registro de Berries (2064))*100</t>
  </si>
  <si>
    <t>Pauta verificación, Registros de productores en la web</t>
  </si>
  <si>
    <t>Porcentaje de estaciones de prospección y trampeos agrícolas realizados</t>
  </si>
  <si>
    <t xml:space="preserve">Fichas sectoriales de prospección agrícolas, denuncias y plagas específicas, fichas sectoriales de denuncias, informes fitosanitarios de laboratorio, consolidado de actividades.  </t>
  </si>
  <si>
    <t>Fichas sectoriales de tramperos agrícolas, informes fitosanitarios de laboratorio, informe sectorial, registro de inspecciones por trampa.</t>
  </si>
  <si>
    <t>Planificación y control de Gestión.</t>
  </si>
  <si>
    <t>Porcentaje de cumplimiento de los indicadores con expresión regional del PMG de Planificación y Control de Gestión</t>
  </si>
  <si>
    <t>Informes del PMG emitidos por la División de Planificación y Desarrollo Estratégico</t>
  </si>
  <si>
    <t>1,3,4,5</t>
  </si>
  <si>
    <t>Programa de Vigilancia, Control y Erradicación de Enfermedades y Plagas de Importancia Económica</t>
  </si>
  <si>
    <t xml:space="preserve">       INDICADORES DE GESTION PARA CADA EQUIPO DE TRABAJO AÑO 2008</t>
  </si>
  <si>
    <t>DIVISIÓN AUDITORÍA INTERNA.</t>
  </si>
  <si>
    <t xml:space="preserve">ENCARGADO: </t>
  </si>
  <si>
    <t>PATRICIA HERNANDEZ OTERO</t>
  </si>
  <si>
    <t>PRODUCTO RELEVANTE / ESTRATÉGICO (BIEN Y / O SERVICIO)  O PRODUCTO ESPECÍFICO AL QUE SE VINCULA</t>
  </si>
  <si>
    <t>FORMULA CÁLCULO</t>
  </si>
  <si>
    <t>META (RESULTADO 2007)</t>
  </si>
  <si>
    <t>PONDERACIÓN</t>
  </si>
  <si>
    <t>Dirección y Gestión Estrategica de Procesos.</t>
  </si>
  <si>
    <t>Porcentaje de Avance en la Ejecución del Plan de Auditorías del año 2008.</t>
  </si>
  <si>
    <t>(N° de Auditorías Realizadas en el año 2008/N° de Auditorías Programadas para el año 2008)*100</t>
  </si>
  <si>
    <t>Proporción (porcentaje) de las muestras recepcionadas en el laboratorio para análisis pecuarios que han sido analizadas</t>
  </si>
  <si>
    <t>(Número de muestras analizadas en laboratorio pecuario al mes que se informa / Número de muestras recepcionadas para análisis en laboratorio pecuario al mes que se informa) * 100</t>
  </si>
  <si>
    <t>- Bases de datos del Laboratorio                 - Sistema de seguimiento</t>
  </si>
  <si>
    <t>11.5. Acciones correctivas documentadas en los informes de Auditoría Interna 2008</t>
  </si>
  <si>
    <t>Porcentaje de implementación de las acciones correctivas</t>
  </si>
  <si>
    <t>PROCESO</t>
  </si>
  <si>
    <t>(N° de acciones correctivas implementadas al 31/12/2008/N° total de acciones correctivas acordadas a implementar con la División de Auditoría Interna)*100</t>
  </si>
  <si>
    <t>- Informe - respuesta a Auditoría Interna con acciones correctivas exigidas.</t>
  </si>
  <si>
    <t>observaciones</t>
  </si>
  <si>
    <t>REGION DE LOS RIOS</t>
  </si>
  <si>
    <t>VERONICA TORRES JARAMILLO</t>
  </si>
  <si>
    <t>Sistema de Inspección de equipaje de pasajeros y medios de transporte</t>
  </si>
  <si>
    <t>Consolidados del  FURI (Formulario Unico de Relevamiento de Información).- Sistema de seguimiento</t>
  </si>
  <si>
    <t>Erradicación de brucelosis bovina</t>
  </si>
  <si>
    <t>Resolución de cuarentenas, SIPEC, Sistema de seguimiento</t>
  </si>
  <si>
    <t>Sistema de control oficial de moscas de la fruta</t>
  </si>
  <si>
    <t>(Cantidad ponderada de Recomendaciones Implementadas en el año 2008/Cantidad Total de Recomendaciones a Implementar en el año 2008)*100                                                     (*La Ponderación la define cada año el CAIGG)</t>
  </si>
  <si>
    <t>Informe con el Resultado de los Compromisos de Seguimiento enviado al CAIGG.</t>
  </si>
  <si>
    <t>Porcentaje de Avance en la preparación de la Certificación del Sistema de Auditoría Interna norma ISO 9000-9001 Requisitos. Etapa A: Diagnóstico y Plan de Acción y B= Implementación del Plan de Acción.</t>
  </si>
  <si>
    <t>Trazabilidad Pecuaria</t>
  </si>
  <si>
    <t>Tasa de variación número de establecimientos pecuarios registrados con RUP oficial</t>
  </si>
  <si>
    <t>((Número de Establecimientos Pecuarios registrados con RUP Oficial al 31/12/2008/Número de Establecimientos Pecuarios registrados con RUP Oficial al 31.12.2007) -1)*100</t>
  </si>
  <si>
    <t>SIPEC</t>
  </si>
  <si>
    <t>Fiscalización Ley de carnes (ley 19.162)</t>
  </si>
  <si>
    <t>Porcentaje supermercados y carnicerías fiscalizadas</t>
  </si>
  <si>
    <t>(Nº supermercados y carnicerías fiscalizados/ Nº supermercados y carnicerías existentes) * 100</t>
  </si>
  <si>
    <t>Informes de proyecto, Sistema de seguimiento.</t>
  </si>
  <si>
    <t>Gestión Interna</t>
  </si>
  <si>
    <t>Registro de transacciones y emisión de informes financieros.</t>
  </si>
  <si>
    <t xml:space="preserve">Porcentaje de ejecución presupuestaria. </t>
  </si>
  <si>
    <t>Economía</t>
  </si>
  <si>
    <t>Proceso</t>
  </si>
  <si>
    <t>SIGFE</t>
  </si>
  <si>
    <r>
      <t>(Presupuesto devengado al          31-10-08 / Presupuesto vigente al</t>
    </r>
    <r>
      <rPr>
        <sz val="10"/>
        <color indexed="10"/>
        <rFont val="Arial"/>
        <family val="2"/>
      </rPr>
      <t xml:space="preserve"> 31</t>
    </r>
    <r>
      <rPr>
        <sz val="10"/>
        <rFont val="Arial"/>
        <family val="2"/>
      </rPr>
      <t xml:space="preserve">-07-08) * 100 </t>
    </r>
  </si>
  <si>
    <t>INDICADORES DE GESTION PARA CADA EQUIPO DE TRABAJO AÑO  2008</t>
  </si>
  <si>
    <t xml:space="preserve">EQUIPO :  </t>
  </si>
  <si>
    <t>REGIÓN DE LA ARAUCANÍA</t>
  </si>
  <si>
    <t>ENCARGADO :</t>
  </si>
  <si>
    <t>MARCELO CORTES OVALLE</t>
  </si>
  <si>
    <t>OBJETIVO ESTRATEGICO VINCULADO</t>
  </si>
  <si>
    <t>PROYECTO</t>
  </si>
  <si>
    <t>CODIGO</t>
  </si>
  <si>
    <t>META (RESULTADO  2008)</t>
  </si>
  <si>
    <t>AVANCE        AL 30 DE JUNIO DE 2008</t>
  </si>
  <si>
    <t>AVANCE       PONDERADO AL 30 DE JUNIO DE 2008</t>
  </si>
  <si>
    <t>OBSERVACIONES    DESVIACIONES</t>
  </si>
  <si>
    <t>ACCIONES CORRECTIVAS</t>
  </si>
  <si>
    <t>DESCRIPCIÓN</t>
  </si>
  <si>
    <t>Planificación y Control de Gestión</t>
  </si>
  <si>
    <t>Porcentaje de cumplimiento del PMG de Planificación y Control de Gestión.</t>
  </si>
  <si>
    <t>(Numero de indicadores del PMG de Planificación y Control de Gestión cumplidos/ Número total de indicadores del PMG de Planificación y Control de Gestión, con expresión en la Región)*100</t>
  </si>
  <si>
    <t>Informes de PMG emitidos por la División de Planificación y Desarrollo Estratégico.</t>
  </si>
  <si>
    <t>Certificación en Origen de la Condición fitosanitaria de productos Hortofruticolas</t>
  </si>
  <si>
    <t>Porcentaje de implementación de las acciones correctivas/preventivas u oportunidades de mejoras detectadas en las auditorias de calidad al proceso certificación de exportaciones de productos hortofruticolas en Origen.</t>
  </si>
  <si>
    <t>(Número de acciones correctivas/preventivas u oportunidades de mejoras implementadas / Número total de acciones correctivas/preventivas u oportunidades de mejoras identificadas al 30/11/2008 a implementar durante el año en curso)*100</t>
  </si>
  <si>
    <t>Informes de Auditorias internas de calidad disponibles en la División de Protección Agrícola y/o en la División de Planificación y Desarrollo Estratégico.</t>
  </si>
  <si>
    <t>Ficha de prospecciones agrícolas, Informe de prospeccion de plagas especificas, consolidados regionales, Informe diagnostico de laboratorio</t>
  </si>
  <si>
    <t>Programas de vigilancia, control y erradicación de enfermedades y plagas silvoagropecuarias de importancia económica</t>
  </si>
  <si>
    <t>Porcentaje de Revisiones a Rutas SNDMF realizadas respecto de las programadas</t>
  </si>
  <si>
    <t xml:space="preserve">Porcentaje de Revisiones a Rutas del SNDMF </t>
  </si>
  <si>
    <t>(Nº de Revisiones a Rutas del SNDMF realizados/ Nº de Revisiones a Rutas del SNDMF programadas)*100</t>
  </si>
  <si>
    <t xml:space="preserve">Porcentaje de ejecución presupuestaria. 
</t>
  </si>
  <si>
    <t>Econimía</t>
  </si>
  <si>
    <t>Presupuesto Devengado al 31 de Diciembre de 2008/Presupuesto vigente al 31 de Diciembre de 2008)*100</t>
  </si>
  <si>
    <t>Erradicación de Brucelosis Bovina.</t>
  </si>
  <si>
    <t>Porcentaje de predios cuarentenados por brucelosis a los que se les levanta la cuarentena por término de plan de saneamiento</t>
  </si>
  <si>
    <t>(N° predios que  al 31/12/2008 se les levanta la cuarentena por brucelosis bovina /N° total de predios en cuarentena por brucelosis bovina al 31/12/2007) * 100</t>
  </si>
  <si>
    <t>Porcentaje de Cumplimiento de Supervisiones a la aplicación de la normativa de compras públicas, procedimiento e instructivos internos,  10% de los procesos de compras  efectuados entre el 03.09.2007 al 30.04.2008, en cuatro Unidades del SAG.</t>
  </si>
  <si>
    <t>Informe de Gestión de la Unidad de Trazabilidad de la División de Protección Pecuaria.                                Sistema de Información Pecuario (SIPEC)</t>
  </si>
  <si>
    <t>Sistema de Control Oficial de Moscas de la Fruta</t>
  </si>
  <si>
    <t>Porcentaje de revisiones a rutas SNDMF realizadas respecto de las programadas.</t>
  </si>
  <si>
    <t>(Nº revisiones a rutas SNDMF realizadas/ Nº de revisiones a rutas programadas)*100</t>
  </si>
  <si>
    <t>Ficha de trampa, informes diarios, informe de gestión, sistema seguimiento.</t>
  </si>
  <si>
    <t>Evaluaciones técnicas realizadas (SEIA, APL Ley de Riego y otras)</t>
  </si>
  <si>
    <t>Porcentaje de proyectos (EIA/DIA) del SEIA de competencia del SAG evaluados por el Servicio.</t>
  </si>
  <si>
    <t xml:space="preserve">DIVISION DE ASUNTOS INTERNACIONALES </t>
  </si>
  <si>
    <t xml:space="preserve">MIGUEL PEÑA BIZAMA </t>
  </si>
  <si>
    <t xml:space="preserve">Sistema de Inspección de equipaje de pasajeros y medios de transporte.                                                                                                     </t>
  </si>
  <si>
    <t>Porcentaje de controles fronterizos permanentes con implementación de FURI Electrónico.</t>
  </si>
  <si>
    <t>(N° de controles fronterizos con presencia SAG permanente con implementación de FURI electrónico/ N° total de controles fronterizos con presencia SAG permanente)*100</t>
  </si>
  <si>
    <t>Porcentaje de supervisiones  realizadas a controles fronterizos.     </t>
  </si>
  <si>
    <t>(N° de supervisiones efectuadas a controles fronterizos/N° total de supervisiones programadas a realizar a controles fronterizos)*100</t>
  </si>
  <si>
    <t>Programa anual de supervisiones. Informes de cada supervisión realizada.</t>
  </si>
  <si>
    <t>Porcentaje de funcionarios capacitados.</t>
  </si>
  <si>
    <t>(N° de funcionarios capacitados/ N° total de funcionarios programados a capacitar en el año)*100</t>
  </si>
  <si>
    <t>Programa anual de Capacitación; Listado de asistentes; Certificados de aprobación o reprobación del curso.</t>
  </si>
  <si>
    <t>Superación de obstáculos que afectan o puedan afectar la exportación de productos silvoagropecuarios en los ámbitos de competencia del Servicio.</t>
  </si>
  <si>
    <t>Porcentaje de participación del SAG en las reuniones internacionales de los organismos de referencia  con posición país.</t>
  </si>
  <si>
    <t>(N° de posiciones SAG presentadas/ N° de reuniones internacionales de los organismos de referencia)*100</t>
  </si>
  <si>
    <t>Registro de documentos oficiales con la posición institucional. Registro de reuniones internacionales en las que se requiere presentar posición SAG.</t>
  </si>
  <si>
    <t>Gestión de recursos financieros.</t>
  </si>
  <si>
    <t>(Presupuesto  devengado al 31/12/2008 / Presupuesto vigente al 01/12/2008) *100 -.</t>
  </si>
  <si>
    <t>Sistema de Información para la Gestión Financiera del Estado (SIGFE)</t>
  </si>
  <si>
    <r>
      <t>Sistema de seguimiento e-delfos</t>
    </r>
    <r>
      <rPr>
        <sz val="10"/>
        <color indexed="10"/>
        <rFont val="Arial"/>
        <family val="2"/>
      </rPr>
      <t>.No está programado</t>
    </r>
    <r>
      <rPr>
        <sz val="10"/>
        <rFont val="Arial"/>
        <family val="2"/>
      </rPr>
      <t xml:space="preserve"> </t>
    </r>
  </si>
  <si>
    <t>(Nº de proyectos evaluados /Nº de proyectos ingresados al SAG de su competencia)*100</t>
  </si>
  <si>
    <t>Informe de evaluación, Informes de gestión, Sistema de Seguimiento.</t>
  </si>
  <si>
    <t>SIN OBSERVACIONES</t>
  </si>
  <si>
    <t>REGION METROPOLITANA</t>
  </si>
  <si>
    <t>JOSE IGNACIO GOMEZ</t>
  </si>
  <si>
    <t>Porcentaje de la Ejecución presupuestaria al 31/12/2008</t>
  </si>
  <si>
    <t>(Presupuesto  devengado al 31/12/2008 / Presupuesto vigente al 31/12/2008) *100</t>
  </si>
  <si>
    <t>Reporte SIGFE (Enero 2009), período Enero a Diciembre de 2008</t>
  </si>
  <si>
    <t>Contar con la asignación de presupuesto total necesario y requerido para el año  antes del 30.06.2007.  No se consideraran en la evaluación las modificaciones de presupuesto realizadas en los últimos 2 meses del año, que superen el 5% del presupuesto vigente a la fecha de asignación.</t>
  </si>
  <si>
    <t>Erradicación de Brucelosis Bovina</t>
  </si>
  <si>
    <t>Porcentaje de predios cuarentenados por brucelosis a los que se les levanta la cuarentena por término de plan de saneamiento.</t>
  </si>
  <si>
    <t>Informe de SIPEC (Enero 2009) para el período de Enero a Diciembre del 2008.</t>
  </si>
  <si>
    <t>Contar con Interés de privados por sanear sus predios.</t>
  </si>
  <si>
    <t>Porcentaje de fiscalizaciones de  uso de plaguicidas realizadas en el año</t>
  </si>
  <si>
    <t>(Número total de fiscalizaciones de uso de plaguicidas realizadas  / (Número fiscalizaciones de uso de plaguicidas programadas))* 100</t>
  </si>
  <si>
    <t>Sistema de Seguimiento de edelfos. Actas de inspección de uso de plaguicidas</t>
  </si>
  <si>
    <t>No se presentan emergencias fito y zoosanitarias en la Región, que desvían los recursos humanos y financieros para abordarlas durante el año.</t>
  </si>
  <si>
    <t>Porcentaje de proyectos (EIA/DIA) del SEIA de competencia del SAG evaluados por el Servicio</t>
  </si>
  <si>
    <t>(N° de proyectos evaluados/ N° de proyectos ingresados al SAG antes del 30 de noviembre, de su competencia)*100</t>
  </si>
  <si>
    <t>Sistema Seguimiento de edelfos. Lista de registros de proyectos del sistema en la página web de SEIA.</t>
  </si>
  <si>
    <t>Página web SEIA, habilitada para el período de evaluación. Conectividad SAG de la Región sea  permanente,  sin interrupciones importantes que generen pérdida de información o largos  períodos (más de 2 meses) con la imposibilidad de realizar las evaluaciones. Proyectos ingresados al SAG antes del 30 noviembre</t>
  </si>
  <si>
    <t>(Nº de estaciones de prospección realizadas + Nº de estaciones de prospección   agrícola  realizadas/ total de estaciones programadas)*100</t>
  </si>
  <si>
    <t>Informes mensuales, diarios y fichas de trampas</t>
  </si>
  <si>
    <r>
      <t>OBSERVACIONES</t>
    </r>
    <r>
      <rPr>
        <b/>
        <sz val="10"/>
        <color indexed="10"/>
        <rFont val="Arial"/>
        <family val="2"/>
      </rPr>
      <t xml:space="preserve"> </t>
    </r>
  </si>
  <si>
    <t xml:space="preserve">((Número de establecimientos pecuarios registrados con RUP oficial al 31/12/2008/Número establecimientos pecuarios registrados con RUP oficial al 31/12/2007)-1)*100  </t>
  </si>
  <si>
    <t>Etapa A: Borrador elaborado según formato definido bajo sistema gestión calidad SAG.  Etapa B: Informe del proceso de inclusión de modificaciones en borrador de procedimiento del sistema de gestión de calidad SAG. Etapa C: Informe de visto bueno emitido y/u observaciones emitidas por la División Jurídica del SAG. Etapa D: Informe del proceso de consulta pública según sistema de gestión de calidad SAG. Etapa E: Documento que informe aprobación del procedimiento documentado. Etapa F: Publicación del procedimiento  en  el sitio Web del SAG.</t>
  </si>
  <si>
    <r>
      <t xml:space="preserve">(Número de etapas a implementar 2008 / Número total  de etapas  ) * 100 </t>
    </r>
    <r>
      <rPr>
        <b/>
        <sz val="10"/>
        <color indexed="10"/>
        <rFont val="Arial"/>
        <family val="2"/>
      </rPr>
      <t xml:space="preserve"> </t>
    </r>
    <r>
      <rPr>
        <b/>
        <sz val="10"/>
        <rFont val="Arial"/>
        <family val="2"/>
      </rPr>
      <t xml:space="preserve"> </t>
    </r>
  </si>
  <si>
    <t>JOSE LUIS CID GONZALEZ</t>
  </si>
  <si>
    <t>Sumatoria del porcentaje de avance ponderado en cada una de las etapas programadas, según formula: (A*0,2)+(B*0,6)+(C*0,2)</t>
  </si>
  <si>
    <t>Proveedores entreguen en los plazos oportunos y según los requerimientos pactados, lo o los servicios de dictar los cursos con costo,  incluidos en el PAC. Proveedores adjudicados, no aborten el servicio en el último trimestre del año, limitando la gestión de licitar nuevamente el o los cursos.</t>
  </si>
  <si>
    <r>
      <t xml:space="preserve">OBSERVACIÓN  </t>
    </r>
    <r>
      <rPr>
        <b/>
        <sz val="8"/>
        <color indexed="10"/>
        <rFont val="Arial"/>
        <family val="2"/>
      </rPr>
      <t>DEBE LLENARSE AL FIN DE AÑO PARA JUSTICAR LAS DESVIAVIONES</t>
    </r>
  </si>
  <si>
    <t>DIVISIÓN SEMILLAS</t>
  </si>
  <si>
    <t>ENZO CERDA LIRA</t>
  </si>
  <si>
    <t>(Nº de  Laboratorios Regionales SAG y Laboratorios Acreditados de Química Ambiental supervisados/ Nº de Laboratorios Regionales SAG y Laboratorios Acreditados de Química Ambiental  existentes )*100</t>
  </si>
  <si>
    <t>Porcentaje de ejecución presupuestaria de los Laboratorios Pecuarios y de Química Ambiental.</t>
  </si>
  <si>
    <t>(Presupuesto devengado al 31/12/2008 / Presupuesto vigente al 31/10/2008)</t>
  </si>
  <si>
    <r>
      <t>Reporte Módulo de Semillas</t>
    </r>
    <r>
      <rPr>
        <sz val="10"/>
        <color indexed="10"/>
        <rFont val="Arial"/>
        <family val="2"/>
      </rPr>
      <t>, Sistema edelfos del SAG NO ESTA EN EL SISTEMA)</t>
    </r>
  </si>
  <si>
    <r>
      <t xml:space="preserve">( N° de supervisiones a controles fronterizos efectuadas / N° de supervisiones a controles fronterizos programadas </t>
    </r>
    <r>
      <rPr>
        <b/>
        <sz val="11"/>
        <rFont val="Arial"/>
        <family val="2"/>
      </rPr>
      <t>32</t>
    </r>
    <r>
      <rPr>
        <sz val="11"/>
        <rFont val="Arial"/>
        <family val="2"/>
      </rPr>
      <t xml:space="preserve">)*100 </t>
    </r>
    <r>
      <rPr>
        <sz val="11"/>
        <color indexed="10"/>
        <rFont val="Arial"/>
        <family val="2"/>
      </rPr>
      <t>Hay programado 36 en edelfos</t>
    </r>
  </si>
  <si>
    <r>
      <t xml:space="preserve">( N° de estaciones de prospección agrícola realizadas / N° de estaciones de prospección agrícola programadas </t>
    </r>
    <r>
      <rPr>
        <b/>
        <sz val="11"/>
        <rFont val="Arial"/>
        <family val="2"/>
      </rPr>
      <t>620</t>
    </r>
    <r>
      <rPr>
        <sz val="11"/>
        <rFont val="Arial"/>
        <family val="2"/>
      </rPr>
      <t xml:space="preserve">)*100 </t>
    </r>
    <r>
      <rPr>
        <sz val="11"/>
        <color indexed="10"/>
        <rFont val="Arial"/>
        <family val="2"/>
      </rPr>
      <t>Hay programado 744 en edelfos</t>
    </r>
  </si>
  <si>
    <r>
      <t>(Monto $ del presupuesto asignado al PAC ejecutado al 31/12/2007 / Monto $ del presupuesto asignado al PAC para el año 2007 vigente</t>
    </r>
    <r>
      <rPr>
        <sz val="10"/>
        <color indexed="10"/>
        <rFont val="Arial"/>
        <family val="2"/>
      </rPr>
      <t>)*100 DEBE DECIR 2008</t>
    </r>
  </si>
  <si>
    <t>EQUIPO :  UNIDAD DE ASUNTOS PÚBLICOS CORPORATIVOS</t>
  </si>
  <si>
    <t>ENCARGADO : MANUEL FRANCISCO DANIEL BAUERLE</t>
  </si>
  <si>
    <t>Gestión interna</t>
  </si>
  <si>
    <t>Servicios de prensa y difusión.</t>
  </si>
  <si>
    <t>% de avance de productos elaborados según tipo.</t>
  </si>
  <si>
    <t>Efiacia</t>
  </si>
  <si>
    <t>Sumatoria( N° de diseños elaborados (40) * 0,3+ N° de productos audiovisuales elaborados (24) * 0,2+ N° de exposiciones (8) * 0,2+ N° de eventos (8) * 0,3)*100)</t>
  </si>
  <si>
    <t>Lista de diseños elaborados. Lista de productos audiovisuales elaborados. Lista de exposiciones donde se ha participado. Lista de eventos organizados.</t>
  </si>
  <si>
    <t>% de elaboración y publicación de comunicados de prensa.</t>
  </si>
  <si>
    <t>(N° de comunicados de prensa elaborados y publicados / N° de comunicados de prensa programados (50) ) * 100</t>
  </si>
  <si>
    <t>Informes de prensa.</t>
  </si>
  <si>
    <t xml:space="preserve"> Servicios de prensa y difusión.</t>
  </si>
  <si>
    <t>% de contenidos publicados en sitio web e intranet.</t>
  </si>
  <si>
    <t>(N° de contenidos publicados / N° contenidos programados (480)) * 100</t>
  </si>
  <si>
    <t>Lista de contenidos publicados.</t>
  </si>
  <si>
    <t>Atencion a usuarios (OIRS).</t>
  </si>
  <si>
    <t>% de supervisiones realizadas.</t>
  </si>
  <si>
    <t>(N° de supervisiones realizadas / N° supervisiones programadas (3)) * 100</t>
  </si>
  <si>
    <t>Informes de supervisión.</t>
  </si>
  <si>
    <t>A</t>
  </si>
  <si>
    <t>NO HAY PROGRAMACION</t>
  </si>
  <si>
    <t>REGION DE MAGALLANES Y DE LA ANTARTICA CHILENA</t>
  </si>
  <si>
    <t>CARLOS ERNESTO ROWLAND OVANDO</t>
  </si>
  <si>
    <t>Vigilancia de otras enfermedades animales</t>
  </si>
  <si>
    <t>REGION DE COQUIMBO</t>
  </si>
  <si>
    <t>CLAUDIA MARTINEZ GUAJARDO</t>
  </si>
  <si>
    <t>Fiscalización Ley de carnes ( Ley 19,162)</t>
  </si>
  <si>
    <t>Porcentaje Fiscalización a supermercados y carnicerías</t>
  </si>
  <si>
    <t>Sistema de gestión y fichas de inspección.</t>
  </si>
  <si>
    <t>1.2.5</t>
  </si>
  <si>
    <t>Fiscalización en Expendio de Fármacos de uso exclusivamente veterinarios y Laboratorios de Producción Farmacéuticos.</t>
  </si>
  <si>
    <t>Porcentaje locales de expendios fiscalizados.</t>
  </si>
  <si>
    <t>(N° semilleros inspeccionados por personal externalizado supervisados /  N° total semilleros inspeccionados por personal externalizado)*100</t>
  </si>
  <si>
    <t xml:space="preserve">OBSERVACIÓN </t>
  </si>
  <si>
    <t xml:space="preserve">Reporte Módulo de Semillas, </t>
  </si>
  <si>
    <t>Sistema de gestión e informes mensuales proyecto Moscas de la Fruta.</t>
  </si>
  <si>
    <t>( N° de acciones correctivas implementadas al 31.12.2008/ N° total de acciones correctivas acordadas a implementar con la Div. De Auditoría Interna)*100</t>
  </si>
  <si>
    <t xml:space="preserve">(N° de fiscalizaciones a supermercados y carnicerías / Universo Supermercados y carnicerías* fiscalizaciones según norma técnica)*100. </t>
  </si>
  <si>
    <t xml:space="preserve">(N° de fiscalizaciones a locales de expendios / universo locales de expendio de medicamentos veterinario)*100  </t>
  </si>
  <si>
    <t xml:space="preserve">(N° de revisiones a rutas SNDMF/ N° revisiones a rutas programadas)*100  </t>
  </si>
  <si>
    <t xml:space="preserve">(N° total de fiscalizaciones de uso de plaguicidas realizadas/ N° total de fiscalizaciones de uso de plaguicidas programadas)*100  </t>
  </si>
  <si>
    <t xml:space="preserve">(N° RCA fiscalizadas/ N° RCA Programadas)*100  </t>
  </si>
  <si>
    <t xml:space="preserve">(N° de establecimientos con fauna silvestre fiscalizados/ N° de establecimientos con fauna silvestre registrados) *100  </t>
  </si>
  <si>
    <t>OBSERVACIONES</t>
  </si>
  <si>
    <t xml:space="preserve">Porcentaje de enfermedades con mantención de condición libre en la Región de Magallanes y Antártica Chilena.                                                                        </t>
  </si>
  <si>
    <t>Informe del Encargado Regional Pecuario.</t>
  </si>
  <si>
    <t xml:space="preserve">Porcentaje de Avance según las etapas programadas para el diseño, validación y aplicación de "Encuestas de Satisfacción de Usuarios" de los servicios prestados por el SAG con relación a: "Autorización de monografías de insumos de uso en alimentación animal": A: Diseñar formato de encuestas. B: Validar la efectividad de las encuestas. C: Aplicar las encuestas de satisfacción de usuarios. D: Analizar los resultados de la aplicación de las encuestas y emitir informe.   </t>
  </si>
  <si>
    <r>
      <t>Etapa A</t>
    </r>
    <r>
      <rPr>
        <sz val="10"/>
        <rFont val="Arial"/>
        <family val="0"/>
      </rPr>
      <t xml:space="preserve">:Formato de encuestas. </t>
    </r>
    <r>
      <rPr>
        <b/>
        <i/>
        <sz val="10"/>
        <rFont val="Arial"/>
        <family val="0"/>
      </rPr>
      <t>Etapa B:</t>
    </r>
    <r>
      <rPr>
        <sz val="10"/>
        <rFont val="Arial"/>
        <family val="0"/>
      </rPr>
      <t xml:space="preserve"> Informe de validación de la efectividad de la  encuesta </t>
    </r>
    <r>
      <rPr>
        <b/>
        <i/>
        <sz val="10"/>
        <rFont val="Arial"/>
        <family val="0"/>
      </rPr>
      <t>.   Etapa C:</t>
    </r>
    <r>
      <rPr>
        <sz val="10"/>
        <rFont val="Arial"/>
        <family val="0"/>
      </rPr>
      <t xml:space="preserve"> Informe de proceso de encuesta </t>
    </r>
    <r>
      <rPr>
        <b/>
        <i/>
        <sz val="10"/>
        <rFont val="Arial"/>
        <family val="0"/>
      </rPr>
      <t>.                                          Etapa D</t>
    </r>
    <r>
      <rPr>
        <sz val="10"/>
        <rFont val="Arial"/>
        <family val="0"/>
      </rPr>
      <t>:Informe de Evaluación de los resultados de la  encuesta .</t>
    </r>
  </si>
  <si>
    <t xml:space="preserve">Informes de Ejecución Presupuestaria-SIGFE.                                                                           </t>
  </si>
  <si>
    <t>OBSERVACIÓN</t>
  </si>
  <si>
    <t>Informe de gestión de la Unidad de Trazabilidad de la División de Protección Pecuaria. Sistema de Información Pecuario (SIPEC)</t>
  </si>
  <si>
    <t>Porcentaje de supervisiones realizadas a controles fronterizos por la Encargada Regional o por quién ella designe con el objetivo de revisar su operación y estado de implementación del SGC,  respecto al total de supervisiones programadas.</t>
  </si>
  <si>
    <t>Planillas de supervisión de Controles Fronterizos.</t>
  </si>
  <si>
    <r>
      <t xml:space="preserve">Programa de vigilancia, control y erradicación de enfermedades y plagas de importancia económica.                                                                </t>
    </r>
    <r>
      <rPr>
        <b/>
        <sz val="11"/>
        <rFont val="Arial"/>
        <family val="2"/>
      </rPr>
      <t>*.</t>
    </r>
    <r>
      <rPr>
        <sz val="11"/>
        <rFont val="Arial"/>
        <family val="2"/>
      </rPr>
      <t>-Programa de vigilancia y control oficial de plagas silvoagricolas</t>
    </r>
  </si>
  <si>
    <t>Porcentaje de estaciones de prospección agrícola realizadas</t>
  </si>
  <si>
    <t>Fichas de prospecciones agrícolas, Informes de prospección de plagas especificas, base de datos consolidado Regional, Sistema de seguimiento actividades edelfos.</t>
  </si>
  <si>
    <r>
      <t xml:space="preserve">Fiscalización de la normativa vigente de competencia del Servicio.                                            </t>
    </r>
    <r>
      <rPr>
        <b/>
        <sz val="11"/>
        <rFont val="Arial"/>
        <family val="2"/>
      </rPr>
      <t>*.-</t>
    </r>
    <r>
      <rPr>
        <sz val="11"/>
        <rFont val="Arial"/>
        <family val="2"/>
      </rPr>
      <t xml:space="preserve"> Fiscalización de normativa relativa a recursos naturales.</t>
    </r>
  </si>
  <si>
    <t>Porcentaje de Resoluciones de Calificación Ambiental (RCA) fiscalizadas respecto a lo programado</t>
  </si>
  <si>
    <r>
      <t xml:space="preserve">( N° de RCA fiscalizadas / N° de RCA programadas </t>
    </r>
    <r>
      <rPr>
        <b/>
        <sz val="11"/>
        <rFont val="Arial"/>
        <family val="2"/>
      </rPr>
      <t>77</t>
    </r>
    <r>
      <rPr>
        <sz val="11"/>
        <rFont val="Arial"/>
        <family val="2"/>
      </rPr>
      <t>)*100</t>
    </r>
  </si>
  <si>
    <t>Actas de fiscalización, Web e-seia, Informes incumplimiento.Seguimiento sistema e-delfos</t>
  </si>
  <si>
    <r>
      <t xml:space="preserve">( N° de supervisiones a controles fronterizos efectuadas / N° de supervisiones a controles fronterizos programadas </t>
    </r>
    <r>
      <rPr>
        <b/>
        <sz val="11"/>
        <rFont val="Arial"/>
        <family val="2"/>
      </rPr>
      <t>32</t>
    </r>
    <r>
      <rPr>
        <sz val="11"/>
        <rFont val="Arial"/>
        <family val="2"/>
      </rPr>
      <t xml:space="preserve">)*100 </t>
    </r>
    <r>
      <rPr>
        <sz val="11"/>
        <color indexed="10"/>
        <rFont val="Arial"/>
        <family val="2"/>
      </rPr>
      <t>EN LA PROGRAMACION DICE 36</t>
    </r>
  </si>
  <si>
    <r>
      <t xml:space="preserve">( N° de estaciones de prospección agrícola realizadas / N° de estaciones de prospección agrícola programadas </t>
    </r>
    <r>
      <rPr>
        <b/>
        <sz val="11"/>
        <rFont val="Arial"/>
        <family val="2"/>
      </rPr>
      <t>620</t>
    </r>
    <r>
      <rPr>
        <sz val="11"/>
        <rFont val="Arial"/>
        <family val="2"/>
      </rPr>
      <t>)</t>
    </r>
    <r>
      <rPr>
        <sz val="11"/>
        <color indexed="10"/>
        <rFont val="Arial"/>
        <family val="2"/>
      </rPr>
      <t>*100 EN LA PROGRAMACIÓN DICE 744</t>
    </r>
  </si>
  <si>
    <t>REGIÓN DEL LIBERTADOR GENERAL BERNARDO O'HIGGINS</t>
  </si>
  <si>
    <t>ALVARO ALEGRIA</t>
  </si>
  <si>
    <t>Certificación oficial de productos silvoagropecuarios</t>
  </si>
  <si>
    <t>Porcentaje de certificados zoosanitarios rechazados en paises de destino</t>
  </si>
  <si>
    <t>Porcentaje de certificados zoosanitarios rechazados en países de destino respecto al total de certificados zoosanitarios emitidos</t>
  </si>
  <si>
    <t>(N° de certificados zoosanitarios rechazados en países de destino / N° de certificados zoosanitarios emitidos ) * 100</t>
  </si>
  <si>
    <t>Porcentaje  de monto de ingreso recuperado por licencias médicas emitidas entre el 01.01.2008 y el 30.06.2008 del personal del SAG Central.</t>
  </si>
  <si>
    <t>(Monto de ingreso por recuperación de Licencias médicas /Monto total  de ingreso por recuperar de licencias médicas emitidas entre 01.01.2008 y el 30.06.2008)*100</t>
  </si>
  <si>
    <t xml:space="preserve">Consolidación del Plan de Compras del SAG Central, en la oportunidad requerida y elaboracion de 3 informes de seguimiento del mismo.     A) Consolidaxción del plan 40%- B) 1° Informe 20% - C) 2° Informe 20%- D) 3° Informe 20%.                            </t>
  </si>
  <si>
    <t>Σ (A x 0,4 + B x 0,2 + C x 0,2 + D x 0,2 )</t>
  </si>
  <si>
    <t>Informes de Evaluación de Avance Entregados por Subdepartamento de Bienes y Servicios.</t>
  </si>
  <si>
    <t>Provisión de servicios generales.</t>
  </si>
  <si>
    <t xml:space="preserve">Porcentaje de Cumplimiento de Jornadas de Capacitación del instructivo de trabajo sobre uso de vehículos, a 6 unidades SAG.                                                     </t>
  </si>
  <si>
    <t>( Número de capacitaciones del Instructivo uso de Vehículos realizadas/ 6) *100</t>
  </si>
  <si>
    <t>Listado de Asistentes a Capacitación.</t>
  </si>
  <si>
    <t>Porcentaje de Cumplimiento en la elaboración del instructivo de Mantenimiento para las dependencias del SAG utilizadas como oficinas. Etapas : A) Diagnóstico 40%; B) Elaboración de Instructivo 30%; C) Distribución 30%.</t>
  </si>
  <si>
    <t>Σ (A x 0,4 + B x 0,3 + C x 0,3)</t>
  </si>
  <si>
    <t>Instructivo de Mantenimiento.</t>
  </si>
  <si>
    <t>Control de Gestión.</t>
  </si>
  <si>
    <t>Porcentaje de implementación de las acciones correctivas, con ejecución durante el año 2008</t>
  </si>
  <si>
    <t>( Número de acciones correctivas implementadas al 31/12/2008/ Número total de acciones correctivas acordadas a implementar con la División de Auditoría Interna con ejecución año 2008)*100</t>
  </si>
  <si>
    <t>Informe de Auditoría Interna.</t>
  </si>
  <si>
    <t>% de documentos oficiales en respuesta a requerimientos ingresados al 30/11/2008. (Dar respuesta a los requerimientos jurídicos solicitados por las unidades del servicio o emanados de disposiciones legales vigentes. N. Central).</t>
  </si>
  <si>
    <t>(N° de documentos oficiales en respuesta a requerimientos/ N° documentos oficiales ingresados con requerimientos jurídicos)*100</t>
  </si>
  <si>
    <t>Sistema de ingreso-salida de documentos.</t>
  </si>
  <si>
    <t>Regularización de Tierras y Aguas</t>
  </si>
  <si>
    <t>HE Adjudicación de Institución. Informe de resultados.</t>
  </si>
  <si>
    <t xml:space="preserve">Actas de reunion de Capacitación, listado de funcionarios capacitados e Informes del Sistema de Seguimiento DELFOS   </t>
  </si>
  <si>
    <t xml:space="preserve">Actas de reuniones con usuarios, listados de asitencia e Informes del Sistema de Seguimiento DELFOS  </t>
  </si>
  <si>
    <t>delfos, planilla de indicadores, copia de Certificado zoosanitario</t>
  </si>
  <si>
    <t>% semilleros supervisados</t>
  </si>
  <si>
    <t>Porcentaje de semilleros supervisados</t>
  </si>
  <si>
    <t>(N° de semilleros supervisados/ n° de semilleros inspeccionados por externalizados)*100</t>
  </si>
  <si>
    <t>Software certificación de semillas.</t>
  </si>
  <si>
    <t>Porcentaje de empresas acreditadas para denominación de origen auditadas en el peíodo</t>
  </si>
  <si>
    <t>Porcentaje de supervisión a empresas certificadoras de la denominación de origen</t>
  </si>
  <si>
    <t>Actas de Inspección a Empresas Certficadoras</t>
  </si>
  <si>
    <t>% de Cultivos sin responsabilidad controlados</t>
  </si>
  <si>
    <t>Porcentaje de semilleros que cumplen medidas de bioseguridad</t>
  </si>
  <si>
    <t>((Nº de cultivos sin responsabilidad delegada aprobados /N° Cultivos sin resposabilidad delegada declarados)*4)*100</t>
  </si>
  <si>
    <t>Hoja de semilleros transgénicos registrada en oficina sectorial y notificación del SAG Central sobre el número de cultivos sin responsabilidad delegada</t>
  </si>
  <si>
    <t>REGION DEL BIOBIO</t>
  </si>
  <si>
    <t>JAIME PEÑA CABEZON</t>
  </si>
  <si>
    <t>Programa de vigilancia, control y erradicación de enfermedades animales</t>
  </si>
  <si>
    <t>Porcentaje de muestras captada en programa de vigilancia de aves</t>
  </si>
  <si>
    <t>Informe de seguimiento de Delfos</t>
  </si>
  <si>
    <t>EQUIPO :               SECRETARIA  GENERAL</t>
  </si>
  <si>
    <t>ENCARGADO :      OSCAR ENRIQUE CONCHA DIAZ</t>
  </si>
  <si>
    <t>Coordinación de Unidades Internas del Servicio</t>
  </si>
  <si>
    <t>% reuniones de coordinación con Jefes División/Depto de apoyo para análisis de estado de avance de objetivos y recursos.</t>
  </si>
  <si>
    <r>
      <t xml:space="preserve">(N° reuniones realizadas/ N° reuniones programadas (4) ) * 100  </t>
    </r>
    <r>
      <rPr>
        <i/>
        <sz val="10"/>
        <rFont val="Arial"/>
        <family val="2"/>
      </rPr>
      <t>Nota:  4 reuniones anuales con los jefes de División/Depto de apoyo(Diplades, Jurídica,  A y F y RRHH).</t>
    </r>
  </si>
  <si>
    <t>Acta de reuniones</t>
  </si>
  <si>
    <t xml:space="preserve">% reuniones anuales de avance presupuestario regional. </t>
  </si>
  <si>
    <r>
      <t xml:space="preserve">(N° reuniones realizadas/ N° reuniones programadas (2) ) * 100  </t>
    </r>
    <r>
      <rPr>
        <i/>
        <sz val="10"/>
        <rFont val="Arial"/>
        <family val="2"/>
      </rPr>
      <t>Nota:  2 reuniones anuales con los directores regionales para analizar el estado de Avance Presupuestario Regional</t>
    </r>
  </si>
  <si>
    <t xml:space="preserve">% Regiones supervisadas. </t>
  </si>
  <si>
    <t>Informes de Auditorías realizados por la División de Auditoría Interna..</t>
  </si>
  <si>
    <t>Avance Ponderado en la Implementación de las Recomendaciones de Informes de Auditorías.</t>
  </si>
  <si>
    <t>( N° de unidades epidemiológicas  del sector industrial de aves muestreadas para vigilancia de influenza aviar realizadas/ N° de unidades epidemiológicas del sector industrial de aves muestreadas para vigilancia de influenza aviar programadas)*100 .</t>
  </si>
  <si>
    <t xml:space="preserve"> (Número total de fiscalizaciones de uso y comercio de plaguicidas y fertilizantes / (Número de distribuidores de plaguicidas y de fertilizantes existentes + Número total de explotaciones silvoagropecuarias existentes que potencialmente usan plaguicidas))* 100.</t>
  </si>
  <si>
    <t>- Actas de fiscalización de uso de plaguicidas emitidas                               - Sistema de seguimiento</t>
  </si>
  <si>
    <t>La actividad es de carácter principalmente estacional dadas las características productivas de la región</t>
  </si>
  <si>
    <t>Se efectuarán durante el segundo semestre.</t>
  </si>
  <si>
    <t>6.4-4644 Fiscalización del Comercio y Plantas Frutales</t>
  </si>
  <si>
    <t>Porcentaje de inspecciones de comerciantes de semilla con no conformidades</t>
  </si>
  <si>
    <t>( Nº de no confomidades / Nº de inspecciones )*100</t>
  </si>
  <si>
    <t>Actas de inspección a comerciantes de semillas, sistema de seguimiento</t>
  </si>
  <si>
    <t>Actividad se realiza preferentemente en Primavera</t>
  </si>
  <si>
    <t>Comprometido para el tercer trimestre del año.</t>
  </si>
  <si>
    <t xml:space="preserve">Sistema de Incentivo para la Recuperación de Suelos Degradados  
</t>
  </si>
  <si>
    <t>Resultado</t>
  </si>
  <si>
    <t>(Monto cancelado por concepto de transferencias del SIRSD/Monto asignado presupouestariamente para transferencias SIRSD)*100</t>
  </si>
  <si>
    <t>Base de datos, planes de manejo bonificados, informes regionales, sistema deseguimiento</t>
  </si>
  <si>
    <t>Fiscalización de Plaguicidas y fertilizantes (Decreto ley N° 3.557/1980)</t>
  </si>
  <si>
    <t>Actas de fiscalización de uso de plaguicidas emitidas, sistema de seguimiento</t>
  </si>
  <si>
    <t>1.25%</t>
  </si>
  <si>
    <t>Fiscalización del Comercio de Semillas y Plantas Frutales</t>
  </si>
  <si>
    <t>Lista de asistentes y contenido de las charlas.</t>
  </si>
  <si>
    <t>Auditoría Interna</t>
  </si>
  <si>
    <t>Informe - respuesta a Auditoría Interna con acciones correctivas exigidas.</t>
  </si>
  <si>
    <t>INDICADORES DE GESTIÓN PARA CADA EQUIPO DE TRABAJO AÑO 2008</t>
  </si>
  <si>
    <t xml:space="preserve">EQUIPO:    </t>
  </si>
  <si>
    <t>REGION DE ANTOFAGASTA</t>
  </si>
  <si>
    <t xml:space="preserve">ENCARGADO:  </t>
  </si>
  <si>
    <t>ALEXIS ZEPEDA CONTRERAS</t>
  </si>
  <si>
    <t>DIMENSIÓN</t>
  </si>
  <si>
    <t>ÁMBITO CONTROL</t>
  </si>
  <si>
    <t>MEDIO VERIFICACIÓN</t>
  </si>
  <si>
    <t>Control de importaciones silvoagrícolas</t>
  </si>
  <si>
    <t>Porcentaje de lotes de artículos reglamentados inpeccionados.</t>
  </si>
  <si>
    <t>(Número de lotes de artículos reglamentados inspeccionados / Número de lotes de artículos reglamentados presentados a  inspección)*100</t>
  </si>
  <si>
    <t xml:space="preserve">CDAs                                      Infs. Insp. Prods. Agropec.     Inf. Mens. Importaciones         </t>
  </si>
  <si>
    <t>Porcentajes de fiscalizaciones de uso y comercio de plaguicidas y fertilizantes realizadas</t>
  </si>
  <si>
    <t>Programa de Trazabilidad</t>
  </si>
  <si>
    <t>Tasa de variación del número de establecimientos pecuarios registrados con RUP oficial.</t>
  </si>
  <si>
    <t>((Número de establecimientos pecuarios registrados con RUP oficial al 31.12.2008/ Número de establecimientos pecuarios registrados con RUP oficial al 31.12.2007)-1)*100</t>
  </si>
  <si>
    <t>Porcentaje de Avance de la Implementación del sistema de actualización de normativas y regulaciones del personal que trabaja en el proceso de inspección y certificación en mataderos de exportación, a través de la realización de talleres organizados por rubro: Taller Aves. Regiones participantes de: Arica y Parinacota, Valparaíso,  Libertador Bernardo O'Higgins y Región Metropolitana. Taller Cerdos: Regiones participantes: Libertador Bernardo O'Higgins, Maule y Región Metropolitana: Taller Bovinos: Regiones participantes del Bío-Bío, de la Araucanía, de Los Ríos, de los Lagos y Región Metropolitana. Taller Ovinos: Regiones Participantes del Bio-Bio, de Los Lagos, de Aysén del General Carlos Ibáñez del Campo y Región de Magallanes y de la Antártica Chilena.</t>
  </si>
  <si>
    <t>Porcentaje de revisiones a rutas del SNDMF (sistema nacional de detección de Mosca de la Fruta)</t>
  </si>
  <si>
    <t>(N° de revisiones a rutas del SNDMF realizadas / N° revisiones a rutas del sistema SNDMF programadas) * 100</t>
  </si>
  <si>
    <t>Informes diarios, informes mensuales, fichas de trampas</t>
  </si>
  <si>
    <t>Programa de gestión y conservación de los recursos naturales renovables</t>
  </si>
  <si>
    <t xml:space="preserve">Porcentaje de proyectos (EIA/DIA) del SEIA de competencia del SAG evaluados por el Servicio </t>
  </si>
  <si>
    <t>(N° proyectos (EIA/DIA) del SEIA de competencia del SAG evaluados / N° de proyectos ingresados al SAG de su competencia) * 100</t>
  </si>
  <si>
    <t>Informes de evaluación</t>
  </si>
  <si>
    <t>Fiscalización de la normativa vigente de competencia del Servicio</t>
  </si>
  <si>
    <t>Promedio anual de fiscalizaciones al total de comerciantes de semillas establecidos</t>
  </si>
  <si>
    <t>N° de inspecciones anuales a comerciantes establecidos de semillas / N° total de comerciantes establecidos de semillas</t>
  </si>
  <si>
    <t>Actas de inspección a comerciantes de semillas</t>
  </si>
  <si>
    <t>Porcentaje de planteles de fauna silvestre fiscalizados respecto a los registrados</t>
  </si>
  <si>
    <t>(N° de establecimientos con fauna silvestre fiscalizados / N° de establecimientos con fauna silvestre registrados) * 100</t>
  </si>
  <si>
    <t>Actas de inspección a planteles de fauna silvestre en cautiverio. Registro nacional de resoluciones de autorización y derogación regionales</t>
  </si>
  <si>
    <t>Porcentaje de fiscalizaciones realizadas a mataderos respecto de la normativa técnica</t>
  </si>
  <si>
    <t xml:space="preserve">((N° de fiscalizaciones realizados a mataderos /N° de fiscalizaciones programadas a mataderos) *100 </t>
  </si>
  <si>
    <t>Delfos, Actas de fiscalización o denuncias</t>
  </si>
  <si>
    <t>Gestión de recursos financieros</t>
  </si>
  <si>
    <t>Porcentaje de ejecución presupuestaria</t>
  </si>
  <si>
    <t>(Presupuesto devengado al 31/12/2008 / Presupuesto vigente al 31/12/2008) * 100</t>
  </si>
  <si>
    <t>Sistema SIGFE. Excluye iniciativas de inversión BIP</t>
  </si>
  <si>
    <t>Porcentaje de implementación de las acciones correctivas / preventivas u oportunidades de mejoras detectadas en la auditorías internas de calidad al proceso de certificación de exportaciones de productos hortofrutícolas en Origen</t>
  </si>
  <si>
    <t>(Número de acciones correctivas / preventivas u oportunidades de mejoras implementadas / Número total de acciones correctivas u oportunidades de mejoras identificadas) * 100</t>
  </si>
  <si>
    <t>Informes de auditoría, disponibles en la División de Protección Agrícolas y/o en la División de Planificación y Desarrollo Estratégico</t>
  </si>
  <si>
    <t>Reuniones de Evaluación trimestral regional del porcentaje de cumplimiento de compromisos de desempeño, colectivo e institucionales, informada, con acta de acuerdos, observaciones,   recomendaciones y seguimiento de ellos</t>
  </si>
  <si>
    <t>(N° de reuniones de evaluación de Compromisos de Desempeño realizadas / N° de reuniones de evaluación de Compromisos de Desempeño programadas) * 100</t>
  </si>
  <si>
    <t>Actas de reunión, Lista de asistencia y documentos de presentación.</t>
  </si>
  <si>
    <t>REGION DE LOS LAGOS</t>
  </si>
  <si>
    <t xml:space="preserve">LABORATORIO AGRÍCOLA, LABORATORIO DE SEMILLAS, LABORATORIO DE BIOTECNOLOGÍA, OPERACIONES. </t>
  </si>
  <si>
    <t xml:space="preserve">ENCARGADA : </t>
  </si>
  <si>
    <t>ELIANA HENRÍQUEZ FLORES</t>
  </si>
  <si>
    <t>1-2-3-4-5</t>
  </si>
  <si>
    <t>Diagnósticos, Análisis y Servicios prestados por la Red de Laboratorios y Estaciones Cuarentenarias.</t>
  </si>
  <si>
    <t>Análisis realizados en laboratorios SAG.</t>
  </si>
  <si>
    <t>eficacia</t>
  </si>
  <si>
    <t>Porcentaje de muestras recepcionadas en el Laboratorio Agricola que han sido analizadas.</t>
  </si>
  <si>
    <t>DIVISIÓN PROTECCIÓN PECUARIA</t>
  </si>
  <si>
    <t>CLAUDIO TERNICIER GONZALEZ</t>
  </si>
  <si>
    <t>1.Sistema cuarentenario para prevenir el ingreso de enfermedades exóticas y plagas cuarentenarias silvoagropecuarias/1.1 Sistema cuarentenario pecuario/4609 Sistema cuarentenario de pre-frontera pecuario.</t>
  </si>
  <si>
    <t>Sistema cuarentenario de pre-frontera pecuario.</t>
  </si>
  <si>
    <t>Porcentaje de avance, según las etapas planteadas para la elaboración del  Procedimiento de reconocimiento de situación sanitaria en terceros países bajo el sistema de Gestión de la Calidad del SAG: A) Elaboración de un borrador del procedimiento . B) Revisión técnica dirigida del borrador elaborado, C) Revisión Juridica del borrador elaborado, D) Consulta Pública del borrador elaborado, E) Aprobación del procedimiento  . F) Publicación del procedimiento en el sitio web del SAG.</t>
  </si>
  <si>
    <t>Sumatoria del porcentaje de avance ponderado en cada una de las etapas, según formula: (A*0.30) + (B*0.20) + (C*0.15)+(D*0.10)+(E*0.15)+(F*0.10)</t>
  </si>
  <si>
    <t>Programa de Respuesta Temprana.</t>
  </si>
  <si>
    <t>Porcentaje de avance para la planificación, conducción y evaluación de ejercicio de simulacro de Influenza Aviar, según etapas programadas: A) Planificación del ejercicio de simulacro de IA. B) Conducción del ejercicio de simulacro de IA  . C) Evaluación del ejercicio de simulacro de IA.</t>
  </si>
  <si>
    <t>- Consolidados del  FURI (Formulario Unico de Relevamiento de Información).                                         - Sistema de seguimiento</t>
  </si>
  <si>
    <t>2.2.9- Erradicación de brucelosis bovina</t>
  </si>
  <si>
    <t>Porcentaje de predios cuarentenados por brucelosis a los que se le levanta la cuarentena por termino de plan de saneamiento (de la I a la X region) en el año t respecto al total de predios en cuarentena por brucelosis bovina al 31 de diciembre del año t-1</t>
  </si>
  <si>
    <t>- Resolución de cuarentenas              - Sistema de Información Pecuario (SIPEC)</t>
  </si>
  <si>
    <t>2.1-4947 Sistema de control oficial de moscas de la fruta</t>
  </si>
  <si>
    <r>
      <t>(N° de comunicados de prensa elaborados y publicados / N° de comunicados de prensa programados (50)</t>
    </r>
    <r>
      <rPr>
        <sz val="10"/>
        <color indexed="10"/>
        <rFont val="Arial"/>
        <family val="2"/>
      </rPr>
      <t>En edelfos hay programados 5</t>
    </r>
    <r>
      <rPr>
        <sz val="10"/>
        <rFont val="Arial"/>
        <family val="2"/>
      </rPr>
      <t xml:space="preserve"> ) * 100</t>
    </r>
  </si>
  <si>
    <t>Gestión de recursos Financieros Financieros.</t>
  </si>
  <si>
    <t>(Presupuesto devengado al 31.12.2008 / Presupuesto vigente al 31.10.2008)*100</t>
  </si>
  <si>
    <t>Sigfe</t>
  </si>
  <si>
    <r>
      <t xml:space="preserve">Programa de vigilancia, control y erradicación    de enfermedades y plagas de importancia económica.                               </t>
    </r>
    <r>
      <rPr>
        <b/>
        <sz val="11"/>
        <rFont val="Arial"/>
        <family val="2"/>
      </rPr>
      <t>*.-</t>
    </r>
    <r>
      <rPr>
        <sz val="11"/>
        <rFont val="Arial"/>
        <family val="2"/>
      </rPr>
      <t xml:space="preserve"> Programa de trazabilidad sanitaria animal</t>
    </r>
  </si>
  <si>
    <t>Tasa de variación núnero de animales con dispositivo de identificación individual</t>
  </si>
  <si>
    <r>
      <t>((Número de animales con dispositivo de identificación individual registrados al 31.12.2008 / Número de animales con dispositivo de identificación individual registrado al 31.12.2007)</t>
    </r>
    <r>
      <rPr>
        <b/>
        <sz val="11"/>
        <rFont val="Arial"/>
        <family val="2"/>
      </rPr>
      <t xml:space="preserve"> </t>
    </r>
    <r>
      <rPr>
        <sz val="11"/>
        <rFont val="Arial"/>
        <family val="2"/>
      </rPr>
      <t>-1)*100</t>
    </r>
  </si>
  <si>
    <t>Sistema de Información Pecuario (SIPEC)</t>
  </si>
  <si>
    <r>
      <t xml:space="preserve">Sistema cuarentenario para prevenir el ingreso de enfermedades exóticas y plagas cuarentenarias silvoagropecuarias.                   </t>
    </r>
    <r>
      <rPr>
        <b/>
        <sz val="11"/>
        <rFont val="Arial"/>
        <family val="2"/>
      </rPr>
      <t>*.-</t>
    </r>
    <r>
      <rPr>
        <sz val="11"/>
        <rFont val="Arial"/>
        <family val="2"/>
      </rPr>
      <t>Programa de controles fronterizos.</t>
    </r>
  </si>
  <si>
    <t>((N° de predios que se le levanta cuarentena por brucelosis bovina en el año t/Número total de predios en cuarentena por brucelosis bovina al 31 de diciembre del año t-1)*100</t>
  </si>
  <si>
    <t xml:space="preserve">1.2%   </t>
  </si>
  <si>
    <t>(A*0.30+B*0.35+C*0.35)*100</t>
  </si>
  <si>
    <t>(N° supervisiones de encargados regionales realizadas / N° de supervisiones de encargados regionales programadas)*100</t>
  </si>
  <si>
    <r>
      <t>A*0,50 + B *0,50</t>
    </r>
    <r>
      <rPr>
        <sz val="10"/>
        <color indexed="10"/>
        <rFont val="Arial"/>
        <family val="2"/>
      </rPr>
      <t xml:space="preserve">  </t>
    </r>
  </si>
  <si>
    <t>(N° de boletines digitales y en papel realizados/N° de boletines digitales y escritos programados)*100</t>
  </si>
  <si>
    <t xml:space="preserve">actas de supervisión e Informes del Sistema de Seguimiento DELFOS </t>
  </si>
  <si>
    <r>
      <t xml:space="preserve">(N° </t>
    </r>
    <r>
      <rPr>
        <sz val="10"/>
        <color indexed="10"/>
        <rFont val="Arial"/>
        <family val="2"/>
      </rPr>
      <t xml:space="preserve"> p</t>
    </r>
    <r>
      <rPr>
        <sz val="10"/>
        <rFont val="Arial"/>
        <family val="2"/>
      </rPr>
      <t xml:space="preserve">rograma de control de visón en la Provincia de  Antartica Chilena implementado / N° de </t>
    </r>
    <r>
      <rPr>
        <sz val="10"/>
        <color indexed="10"/>
        <rFont val="Arial"/>
        <family val="2"/>
      </rPr>
      <t xml:space="preserve"> </t>
    </r>
    <r>
      <rPr>
        <sz val="10"/>
        <rFont val="Arial"/>
        <family val="2"/>
      </rPr>
      <t>programa de control de vison programado(1))*100</t>
    </r>
  </si>
  <si>
    <r>
      <t>Informe del Encargado Regional Pecuario.</t>
    </r>
    <r>
      <rPr>
        <sz val="10"/>
        <color indexed="10"/>
        <rFont val="Arial"/>
        <family val="2"/>
      </rPr>
      <t xml:space="preserve"> </t>
    </r>
  </si>
  <si>
    <t xml:space="preserve">(Porcentaje de muestras de aves tomadas para realizar estudio sanitario junto a la División de  Protección Pecuaria) </t>
  </si>
  <si>
    <r>
      <t>Etapa A:</t>
    </r>
    <r>
      <rPr>
        <sz val="10"/>
        <rFont val="Arial"/>
        <family val="0"/>
      </rPr>
      <t xml:space="preserve"> Listado de asistencia e Informe de planificación del escenario del ejercicio.                     </t>
    </r>
    <r>
      <rPr>
        <b/>
        <i/>
        <sz val="10"/>
        <rFont val="Arial"/>
        <family val="0"/>
      </rPr>
      <t xml:space="preserve">Etapa B: </t>
    </r>
    <r>
      <rPr>
        <sz val="10"/>
        <rFont val="Arial"/>
        <family val="0"/>
      </rPr>
      <t>Listado de asistencia e Informe</t>
    </r>
    <r>
      <rPr>
        <sz val="10"/>
        <color indexed="10"/>
        <rFont val="Arial"/>
        <family val="0"/>
      </rPr>
      <t xml:space="preserve"> </t>
    </r>
    <r>
      <rPr>
        <sz val="10"/>
        <rFont val="Arial"/>
        <family val="0"/>
      </rPr>
      <t xml:space="preserve">de actividades desarrolladas.                                </t>
    </r>
    <r>
      <rPr>
        <b/>
        <i/>
        <sz val="10"/>
        <rFont val="Arial"/>
        <family val="0"/>
      </rPr>
      <t xml:space="preserve">Etapa C: </t>
    </r>
    <r>
      <rPr>
        <sz val="10"/>
        <rFont val="Arial"/>
        <family val="0"/>
      </rPr>
      <t>Informe de evaluación del ejercico de simulacro.</t>
    </r>
  </si>
  <si>
    <t>Programa de trazabilidad sanitaria animal y Sistema de información pecuaria (SIPEC).</t>
  </si>
  <si>
    <t>Sumatoria del porcentaje de avance ponderado en cada una de las etapas: (A*0.25) + (B*0.20) + (C*0.35) + (D*0.20)</t>
  </si>
  <si>
    <r>
      <t>Etapa A</t>
    </r>
    <r>
      <rPr>
        <sz val="10"/>
        <rFont val="Arial"/>
        <family val="0"/>
      </rPr>
      <t xml:space="preserve">:Programa de Trabajo, Pautas de evaluación regional y modelo de informe de Supervisión. </t>
    </r>
    <r>
      <rPr>
        <b/>
        <i/>
        <sz val="10"/>
        <rFont val="Arial"/>
        <family val="0"/>
      </rPr>
      <t>Etapa B,C Y D:</t>
    </r>
    <r>
      <rPr>
        <sz val="10"/>
        <rFont val="Arial"/>
        <family val="0"/>
      </rPr>
      <t xml:space="preserve"> Pautas de evaluación regional e informes de supervisiones.</t>
    </r>
  </si>
  <si>
    <t>Certificación de la condición zoosanitaria y de inocuidad de productos pecuarios y animales.</t>
  </si>
  <si>
    <t>(Numero de talleres realizados por rubro/ Numero de talleres programados por rubro)*100</t>
  </si>
  <si>
    <t xml:space="preserve">Programa de taller, Comunicación  a regiones y listado de asistentes a los talleres. </t>
  </si>
  <si>
    <t>Aprobación de monografías y autorización de insumos destinados a alimentación animal</t>
  </si>
  <si>
    <t>Sumatoria del porcentaje de avance ponderado en cada una de las etapas: (A*0.30) + (B*0.20) + (C*0.20) + (D*0.30)</t>
  </si>
  <si>
    <t>Porcentaje de Ejecución presupuestaria en la División de Protección Pecuaria durante el año 2008.</t>
  </si>
  <si>
    <r>
      <t xml:space="preserve">(Presupuesto devengado al 31.12.2008/Presupuesto vigente al 31.10.2008)*100                                                                                                                        </t>
    </r>
    <r>
      <rPr>
        <b/>
        <i/>
        <sz val="10"/>
        <rFont val="Arial"/>
        <family val="0"/>
      </rPr>
      <t xml:space="preserve">Base de Calculo: Presupesto asignado a la División.  </t>
    </r>
    <r>
      <rPr>
        <i/>
        <sz val="10"/>
        <rFont val="Arial"/>
        <family val="0"/>
      </rPr>
      <t xml:space="preserve">           </t>
    </r>
    <r>
      <rPr>
        <sz val="10"/>
        <rFont val="Arial"/>
        <family val="0"/>
      </rPr>
      <t xml:space="preserve">  </t>
    </r>
  </si>
  <si>
    <t>(Número de Acciones correctivas implementadas al 31/12/2008/ Número total de Acciones correctivas  acordadas a implementar con la División de Auditoría Interna) *100</t>
  </si>
  <si>
    <t>Porcentaje de proyectos (EIA/DIA) del SEIA de competencia del SAG evaluados por el Servicio.         </t>
  </si>
  <si>
    <t>Respecto a las DIA: el registro de los Informes Técnicos se encuentran disponibles en: www.e-seia
Respecto a los EIA: el registro son los Informes Técnicos en formato impreso,  disponibles en la Dirección Regional del SAG.</t>
  </si>
  <si>
    <t>Certificación en Origen de la condición fitosanitaria de productos hortofrutícolas</t>
  </si>
  <si>
    <t xml:space="preserve">Porcentaje de implementación de las acciones correctivas / preventivas u oportunidades de mejoras detectadas en las auditorías internas de calidad al   proceso certificación de exportaciones de productos hortofrutícolas en Origen. </t>
  </si>
  <si>
    <t xml:space="preserve">Informes de Auditorias internas de calidad disponibles en la División de Protección
Agrícola  y/o en la División de Planificación y Desarrollo Estratégico.
</t>
  </si>
  <si>
    <t>Porcentaje de fiscalizaciones de  uso y comercio de plaguicidas y fertilizantes realizadas.</t>
  </si>
  <si>
    <t>Actas de Fiscalización.</t>
  </si>
  <si>
    <t xml:space="preserve">(Presupuesto  devengado al 31 de octubre de 2008 / Presupuesto vigente al 31 de octubre de 2008) *100 </t>
  </si>
  <si>
    <t>REGION DE VALPARAISO</t>
  </si>
  <si>
    <t>GRISEL MONJE VILDOSOLA</t>
  </si>
  <si>
    <t>INFORMÁTICA</t>
  </si>
  <si>
    <t>ARIEL ARAVENA BELMAR</t>
  </si>
  <si>
    <t>Servicios de Informática.</t>
  </si>
  <si>
    <t>% de horas del  servicio de UP TIME de correo electrónico a nivel nacional del SAG,  funcionando.</t>
  </si>
  <si>
    <t>(Número total de Horas del Servicio funcionando / Número total de horas del período(8760)) * 100</t>
  </si>
  <si>
    <t>Reporte de estadísticas de los servidores</t>
  </si>
  <si>
    <t>% de horas del  servicio de UP TIME de Bases de Dato a nivel nacional del SAG,  funcionando.</t>
  </si>
  <si>
    <t>% de implementación del sistema de personal  para plataforma tecnológica necesaria para apoyar al Departamento de las Personas.</t>
  </si>
  <si>
    <t>Informe del Departamento de las Personas.</t>
  </si>
  <si>
    <t>Proyecto inclusión controles fronterizos permanentes a Red WAN</t>
  </si>
  <si>
    <t>Numero de controles fronterizos permanentes incluidos / Numero total de controles fronterizos permanentes en proyecto (19) *100</t>
  </si>
  <si>
    <t>Informe de Informática.</t>
  </si>
  <si>
    <t>Proyecto GCU Ampliación y remplazo central telefónica SAG Central</t>
  </si>
  <si>
    <t>Instalación y remplazo central / 1 *100</t>
  </si>
  <si>
    <t>Cumplimiento PMG GE</t>
  </si>
  <si>
    <t>Cumplimiento informe final / 1 *100</t>
  </si>
  <si>
    <t>Informe Organismo validador marzo 2008</t>
  </si>
  <si>
    <t>Proyecto implementación plataforma WIFI SAG Central</t>
  </si>
  <si>
    <t>Pisos habilitados / numero total de pisos (9) * 100</t>
  </si>
  <si>
    <t>Incorporación de Sistemas a Tablas Maestras SAG</t>
  </si>
  <si>
    <t>A lo menos 5 sistemas funcionando a fines de 2008.</t>
  </si>
  <si>
    <t>Porcentaje de Tecnica de Elisa y Western blot para diagnóstico de Equinococosis quistica en Huespedes intermediarios implementada</t>
  </si>
  <si>
    <t>(N° de Tecnica de Elisa y Western blot para diagnóstico de Equinococosis quistica en Huespedes intermediarios implementada/ N° de Tecnica de Elisa y Western blot para diagnóstico de Equinococosis quistica en Huespedes intermediarios programada) *100</t>
  </si>
  <si>
    <t xml:space="preserve">Estudios técnicos para el manejo y protección de los recursos naturales renovables                                                </t>
  </si>
  <si>
    <t>Informe del Encargado de RNR</t>
  </si>
  <si>
    <t>Porcentaje de Proyecto de conservacion del Canquen Colorado elaborado y postulado</t>
  </si>
  <si>
    <t>(N° de proyecto de conservacion del Canquen colorado elaborado y postulado/N° de proyecto de conservacion del canquen colorado programado(1))*100</t>
  </si>
  <si>
    <t>Porcentaje de Programa de Control de Visón en la Provincia de Antartica Chilena implementado</t>
  </si>
  <si>
    <t>DIVISION JURÍDICA</t>
  </si>
  <si>
    <t>PABLO WILLSON AVARIA</t>
  </si>
  <si>
    <t>Servicios Jurídicos</t>
  </si>
  <si>
    <t>% de respuestas evacuados en cada recurso ingresados al 30 /11/2008.- (Revisar que se encuentren ajustadas a derecho las resoluciones sancionatorias que la Institución dicte en virtud de las infracciones o de aplicación de medidas administrativas)</t>
  </si>
  <si>
    <t>(N° de respuestas a solicitudes de respectivos recursos de revisión / Recursos de revisión ingresados)*100</t>
  </si>
  <si>
    <t>EQUIPO:</t>
  </si>
  <si>
    <t>DEPTO. ADMINISTRACIÓN Y FINANZAS</t>
  </si>
  <si>
    <t xml:space="preserve">ENCARGADO : </t>
  </si>
  <si>
    <t>VIVIANA DINAMARCA CRUZ</t>
  </si>
  <si>
    <t>META</t>
  </si>
  <si>
    <t>Registro de transacciones y emisión de informes financieros-presupuestarios, contables y tributarios.</t>
  </si>
  <si>
    <t>Licencias Médicas.Informe Sección Remuneraciones SAG Central.</t>
  </si>
  <si>
    <t>Porcentaje de Cumplimiento de Supervisiones a la Aplicación del Manual Operativo SIGFE e instrucciones complementarias en cuatro áreas transaccionales.</t>
  </si>
  <si>
    <t>(Número de supervisiones realizadas, aplicación manual operativo SIGFE/4)*100</t>
  </si>
  <si>
    <t>Informes de Supervisión.</t>
  </si>
  <si>
    <t>Porcentaje de cumplimiento en las fechas establecidas para elaboración del Balance de Comprobación y de Saldos del nivel central. (Cumplir un 90% con estas fechas)</t>
  </si>
  <si>
    <t>( N° de meses con cumplimiento en las fechas establecidas /12 )* 100</t>
  </si>
  <si>
    <t>Informe Subdepto. de Finanzas SAG Central. Fecha cierre SIGFE.</t>
  </si>
  <si>
    <t>Planificación y gestión de abastecimiento.</t>
  </si>
  <si>
    <t>(Número de Supervisiones realizadas, aplicación Plan de Compras/4)*100</t>
  </si>
  <si>
    <t>Informes de Supervisiones.</t>
  </si>
  <si>
    <t>Porcentaje de Laboratorios Regionales SAG y Laboratorios Acreditados de Química Ambiental supervisados.</t>
  </si>
  <si>
    <t>(N°Actualizaciones en página web sobre proyectos Fondo-SAG / Nº Actualizaciones programadas en página web sobre proyectos Fondo-SAG) * 100</t>
  </si>
  <si>
    <t>Página WEB</t>
  </si>
  <si>
    <t xml:space="preserve">Economía </t>
  </si>
  <si>
    <t>(Presupuesto  devengado al 31 de diciembre de 2008/ Presupuesto vigente al 31 de octubre de 2008) *100 -.</t>
  </si>
  <si>
    <t>Tarifas y Estudios Específicos.</t>
  </si>
  <si>
    <t>% de revisión y/o actualización de tarifas en 5 disciplinas o materias afectas a tarifas, realizadas.</t>
  </si>
  <si>
    <t>(Nº de Disciplinas o materias afectas a tarifas en las que se revisó  y/o  actualizó sus tarifas / 5)*100</t>
  </si>
  <si>
    <t>Propuestas Tarifarias despachadas a la División Jurídica.</t>
  </si>
  <si>
    <t>Acreditación a Terceros.</t>
  </si>
  <si>
    <t>% de nuevas actividades evaluadas conforme al procedimiento "Evaluación de la factibilidad de incorporar nuevas actividades al Sistema Nacional de Acreditación de Terceros" vigente.</t>
  </si>
  <si>
    <t>Solicitudes de evaluación de actividades presentadas a la Unidad de Acreditación en el año 2008.
Medios de verificación definidos en el procedimiento.</t>
  </si>
  <si>
    <t xml:space="preserve">Porcentaje de implementación de las acciones correctivas. </t>
  </si>
  <si>
    <t>(Número de Acciones correctivas implementadas al 31/12/2008 / Número total de Acciones correctivas  acordadas a implementar con la División de Auditoría Interna) *100</t>
  </si>
  <si>
    <t>Acta de reunión de cierre de auditoría. Informe de seguimiento de compromisos.</t>
  </si>
  <si>
    <t>Porcentaje de charlas divulgativas realizadas a comerciantes, agricultores y productores .</t>
  </si>
  <si>
    <t>Charlas realizadas a comerciantes, agricultores y productores / Charlas programadas a comerciantes, agricultores y productores *100.</t>
  </si>
  <si>
    <t>- Lista de asistentes                             - Contenido de las charlas                   - Sistema de seguimiento</t>
  </si>
  <si>
    <t>1, 2, 4 Y 5</t>
  </si>
  <si>
    <t>10.6-4987 Análisis pecuarios</t>
  </si>
  <si>
    <t>% de documentos oficiales en respuesta a requerimientos ingresados al 30/11/2008. (Dar respuesta a los requerimientos técnicos solicitados por las unidades del servicio o emanados de disposiciones legales vigentes al Subdepartamento de Tenencia de Tierras y Aguas).</t>
  </si>
  <si>
    <t>(N° de documentos oficiales en respuesta a requerimientos / N° documentos oficiales ingresados con requerimientos tecnicos)*100</t>
  </si>
  <si>
    <t>Servicios Normativos</t>
  </si>
  <si>
    <t>% de elaboración de informes de análisis técnico de Resoluciones de tipo sanitario agrícola y pecuario de alcance nacional ingresados a Unidad Normativa.</t>
  </si>
  <si>
    <t>(N° de Informes de Análisis Técnico elaborados/ N° real de proyectos de resoluciones de tipo sanitario de alcance nacional ingresados a Unidad Normativa )*100</t>
  </si>
  <si>
    <t>Informe escrito conducido con Hoja de Envío firmada y enviada por la Jefatura de la Unidad Normativa a la Jefatura de División Jurídica</t>
  </si>
  <si>
    <t>Gestión de Recursos Financieros</t>
  </si>
  <si>
    <t>Fichas de terreno Informes diarios                       Base de datos                                                    Sistema seguimiento</t>
  </si>
  <si>
    <t xml:space="preserve">Programa de Trazabilidad Sanitaria animal y sistema de Información </t>
  </si>
  <si>
    <t xml:space="preserve"> Sistema de Información Pecuario (SIPEC)</t>
  </si>
  <si>
    <t>Evaluaciones técnicas realizadas (SEIA)</t>
  </si>
  <si>
    <t>Porcentaje de proyectos (EIA/ DIA) de competencia del SAG evaluados, respeto de los ingresados al SAG de su competencia.</t>
  </si>
  <si>
    <t>(Nº de proyectos (EIA/ DIA) evaluados/ Nº de proyectos ingresados al SAG) * 100</t>
  </si>
  <si>
    <t>Informe de evaluación, informes de gestión del Depto.</t>
  </si>
  <si>
    <t>Vigilancia de Fiebre Aftosa</t>
  </si>
  <si>
    <t>Porcentaje de areas de  riesgo muestreadas para Fiebre Aftosa, respecto a lo programado según norma técnica.</t>
  </si>
  <si>
    <t>(Número de areas de riesgo muestreadas/número de areas de riesgo programadas a muestrear según norma técnica)*100</t>
  </si>
  <si>
    <t>Informe de proyecto, Informe final de monitoreo</t>
  </si>
  <si>
    <t>Porcentaje de pupas machos Estériles entregados</t>
  </si>
  <si>
    <t>(sumatoria de las pupas machos entregados / sumatoria de las pupas machos producidos(22 millones pupas machos cepa tsl, como porcentaje promedio semanal durante el año)) * 100</t>
  </si>
  <si>
    <t>Informe de Producción, Sistema de Seguimiento, Informe de gestión.</t>
  </si>
  <si>
    <t>Sistema de vigilancia silvoagrícola</t>
  </si>
  <si>
    <t>Porcentajes estaciones de prospección agrícolas y especificas realizadas</t>
  </si>
  <si>
    <t>((Numero de animales con dispositivo de identificación individual registrado al 31-12-2008 / N° de animales con dispositivo de identificación individual registrados al 31-12-2007) -1)*100</t>
  </si>
  <si>
    <t xml:space="preserve">Desarrollo de las personas </t>
  </si>
  <si>
    <t>Porcentaje de capacitaciones regionales realizadas</t>
  </si>
  <si>
    <t>(N° de capacitaciones regionales efectuada/ N° de capacitaciones regionales programadas)*100</t>
  </si>
  <si>
    <t>Informe Encargada Regional RRHH</t>
  </si>
  <si>
    <t>Higiene, seguridad y mejoramiento de ambientes laborales</t>
  </si>
  <si>
    <t>Porcentaje de Proyectos de mejoramiento de ambientes laborales ejecutados</t>
  </si>
  <si>
    <t>(N° de proyectos de mejoramiento de ambientes laborales ejecutados / N° de proyectos de mejoramiento de ambienstes laborales programados) *100</t>
  </si>
  <si>
    <t>INDICADORES DE GESTION PARA CADA EQUIPO DE TRABAJO  AÑO  2008</t>
  </si>
  <si>
    <t>EQUIPO           :     REGION DE ARICA Y PARINACOTA</t>
  </si>
  <si>
    <t>ENCARGADO   :  JOSE ROBERTO ROJAS C.</t>
  </si>
  <si>
    <t>OBJETIVO ESTRATÉGICO VINCULADO</t>
  </si>
  <si>
    <t>PRODUCTO RELEVANTE / ESTRATÉGICO (BIEN Y / O SERVICIO)  O PRODUCTO ESPECIFICO AL QUE SE VINCULA</t>
  </si>
  <si>
    <t>NOMBRE INDICADOR</t>
  </si>
  <si>
    <t>DIMENSION</t>
  </si>
  <si>
    <t>(Nº de indicadores del PMG de Planificación y Control de Gestión cumplidos con expresión en la División/ Nº total de indicadores del PMG de Planificación y Control de Gestión, con expresión en la División)*100</t>
  </si>
  <si>
    <t>(Número de actividades   ingresadas en el año t, en proceso de evaluación conforme al procedimiento / Número de actividades propuestas para incorporar en el Sistema, ingresadas a la Unidad de Acreditación en el año t) * 100.</t>
  </si>
  <si>
    <t>Sistema de Información Pecuario (SIPEC).</t>
  </si>
  <si>
    <t xml:space="preserve"> {(Número de supervisiones  empresas certificadoras de DO) / (Número de empresas existentes para Certificar DO)*4}*100 </t>
  </si>
  <si>
    <t>REGION DEL MAULE</t>
  </si>
  <si>
    <t>CARLOS MONTOYA BECERRA. DIRECTOR REGIONAL SAG</t>
  </si>
  <si>
    <t>Gestión de recursos Financieros</t>
  </si>
  <si>
    <t>Informe Diario, consolidado semanal por Enc. de area, Informe Semanal, Informe Mensual y Seguimiento</t>
  </si>
  <si>
    <t>Programa de Controles Fronterizos</t>
  </si>
  <si>
    <t>Porcentaje de Supervisiones realizadas a Controles Fronterizos</t>
  </si>
  <si>
    <t>(N° de supervisiones a Controles Fronterizos realizadas / N° de supervisiones a Controles Fronterizos programadas) * 100</t>
  </si>
  <si>
    <t>Formulario de Supervisión, E-Delfos</t>
  </si>
  <si>
    <t>Producción de Machos estériles para el control de mosca de fruta.</t>
  </si>
  <si>
    <t>6.4- 4644 Fiscalización del Comercio de Semillas y Plantas Frutales</t>
  </si>
  <si>
    <t>DIVISIÓN DE PLANIFICACIÓN Y DESARROLLO ESTRATÉGICO</t>
  </si>
  <si>
    <t>CARLOS TOLEDO GUTIÉRREZ</t>
  </si>
  <si>
    <t>Sistema de Gestión de Calidad</t>
  </si>
  <si>
    <t>Porcentaje de auditorías internas de calidad realizadas a los procesos de los sistemas del PMG dentro del alcance del SGC, Sistema de Planificación y control de gestión (3 auditorías) y Sistema de Evaluación del Desempeño (3 auditorías) .</t>
  </si>
  <si>
    <t>(Número de auditorías internas de calidad realizadas / 6)*100.-</t>
  </si>
  <si>
    <t>Informes de Auditoría Interna de Calidad.</t>
  </si>
  <si>
    <t>1, 2, 4</t>
  </si>
  <si>
    <t>Proyectos ejecutados y cofinanciados con el Fondo de Mejoramiento del Patrimonio Sanitario.</t>
  </si>
  <si>
    <t>Porcentaje de Actualizaciones de la página web del SAG sobre proyectos Fondo SAG</t>
  </si>
  <si>
    <t xml:space="preserve">LABORATORIO PECUARIO, LABORATORIO QUÍMICA AMBIENTAL, OPERACIONES. </t>
  </si>
  <si>
    <t>PATRICIA AVALOS MORENO</t>
  </si>
  <si>
    <t>DIVISION PROTECCION DE RECURSOS NATURALES RENOVABLES</t>
  </si>
  <si>
    <t>FERNANDO BAERISWYL RADA</t>
  </si>
  <si>
    <t>Control de gestión.</t>
  </si>
  <si>
    <t>(Número de indicadores del PMG de Planificación y Control de Gestión cumplidos/Número total de indicadores del PMG de Planificación y Control de Gestión, con expresión en la División)*100</t>
  </si>
  <si>
    <t>Informes emitidos asociados a permisos y certificaciones (CUS, SPR).</t>
  </si>
  <si>
    <t>Porcentaje de informes actualizados sobre superficie de suelos de mayor productividad que permanece en uso agropecuario elaborados.</t>
  </si>
  <si>
    <t>(N° de informes ejecutados/ 2 informes programados)*100</t>
  </si>
  <si>
    <t>Base de datos e-delfos, planillas excel complementarias, informes técnicos regionales, informe de gestión del Subdepto. Defensa y Conservación de Suelos</t>
  </si>
  <si>
    <t>Sistema de Incentivos para la Recuperación de Suelos Degradados.</t>
  </si>
  <si>
    <t>Porcentaje de recursos de transferencia a terceros comprometidos.</t>
  </si>
  <si>
    <t>(Monto de recursos comprometidos/Total Presupuesto de transferencia asignado)*100</t>
  </si>
  <si>
    <t>Informes mensuales de avance. Resolución de cierre de concurso emitida por los Directores Regionales</t>
  </si>
  <si>
    <t>Información sistematizada y actualizada del territorio silvoagropecuario, ingresada a un sistema informático.</t>
  </si>
  <si>
    <t>Porcentaje de aplicaciones sectoriales de análisis territoriales creadas con SIG.</t>
  </si>
  <si>
    <t>(N° de aplicaciones sectoriales creadas/59)*100</t>
  </si>
  <si>
    <t>Documento y aplicación ingresada al SIG sectorial</t>
  </si>
  <si>
    <t>Evaluaciones técnicas realizadas (SEIA).</t>
  </si>
  <si>
    <t>Documento elaborado sobre protección de suelos (CUS-SEIA) bajo el esquema del SGC institucional, con tres etapas finalizadas: a) Propuesta 1 enviada a Directores regionales; b) Propuesta 2 enviada a División Jurídica; c) Propuesta final enviada a la Dirección Nacional.</t>
  </si>
  <si>
    <t>Porcentaje   de cumplimiento del Programa de vigilancia de sirex noctilio: A)% Parcelas cebo instaladas y cosechadas (50%) y B) % de Prospecciones específicas Sirex realizadas (50%).</t>
  </si>
  <si>
    <t>Fichas de prospecciones e Informes del Sistema de Seguimiento DELFOS</t>
  </si>
  <si>
    <t>Fiscalización de normativa pecuaria</t>
  </si>
  <si>
    <t>Porcentaje  de fiscalizaciones realizadas a mataderos y centros de faenamientos de Autoconsumo (CFA) respecto de la norma técnica</t>
  </si>
  <si>
    <t>[(N° de fiscalizaciones realizadas a mataderos más N° de fiscalizaciones realizadas a CFA)/ (N° de fiscalizaciones programadas a mataderos más N° de fiscalizaciones programadas a CFA)*100]</t>
  </si>
  <si>
    <t>Actas de fiscalizaciones o denuncias e Informe del sistema de Seguimiento DELFOS</t>
  </si>
  <si>
    <t>Coordinación Unidades internas del Servicio</t>
  </si>
  <si>
    <t xml:space="preserve">Porcentaje de cumplimiento del programa de acercamiento del SAG a la comunidad de la región de Aysén. </t>
  </si>
  <si>
    <t>(N° actividades  en locolidades de la región realizadas /N° de actividades en localidades de la región programadas)*100</t>
  </si>
  <si>
    <t>Planificación y desarrollo estrategico</t>
  </si>
  <si>
    <t>Porcentaje  cumplimiento  plan de capacitación en manejo de sigfe, a unidades demandantes del SAG Aysen</t>
  </si>
  <si>
    <t>Certificación de semillas y plantas frutales</t>
  </si>
  <si>
    <t>Porcentaje de Supervisiones a Semilleros Inspeccionados por personal externalizado.</t>
  </si>
  <si>
    <t>Calidad</t>
  </si>
  <si>
    <r>
      <t xml:space="preserve">(N° semilleros inspeccionados por personal externalizado </t>
    </r>
    <r>
      <rPr>
        <b/>
        <sz val="10"/>
        <rFont val="Arial"/>
        <family val="2"/>
      </rPr>
      <t>supervisados</t>
    </r>
    <r>
      <rPr>
        <sz val="10"/>
        <rFont val="Arial"/>
        <family val="2"/>
      </rPr>
      <t xml:space="preserve"> /  N° total semilleros inspeccionados por personal externalizado)*100</t>
    </r>
  </si>
  <si>
    <t>Contar con los recursos ANPROS u otro mecanismo de financiamiento, para ejecutar el proceso de certificación de semillas, en el período oportuno.</t>
  </si>
  <si>
    <t>Desarrollo de las personas</t>
  </si>
  <si>
    <t>Porcentaje del presupuesto asignado al Plan Anual de Capacitación (PAC) Regional ejecutado al 31/12/2008.</t>
  </si>
  <si>
    <t>Reporte Módulo Capacitación, sistema edelfos SAG.</t>
  </si>
  <si>
    <t>Sumatoria del avance ponderado de cada etapa (a*0,50 + b*0,30 + c*0,20)*100</t>
  </si>
  <si>
    <t>Documento propuesta1; documento propuesta 2; Documento propuesta final</t>
  </si>
  <si>
    <t>Estudios técnicos para el manejo de protección de los recursos naturales renovables.</t>
  </si>
  <si>
    <t>Porcentaje de avance del informe de la caracterización florística y vegetacional andina en la II Región: a) Recopilación de antecedentes; b) Generación de borrador y correcciones; c) Emisión de informe de avance final.</t>
  </si>
  <si>
    <t>Sumatoria del avance ponderado de cada etapa  (a*0,40 + b*0,40 + c*0,20)*100</t>
  </si>
  <si>
    <t>Documento final de avance.</t>
  </si>
  <si>
    <t>(Nº de muestras analizadas entre el 01/01/2008 al 31/12/2008/ Nº de muestras recibidas entre el 01/01/2008 al 30/11/2008)*100</t>
  </si>
  <si>
    <t>Base de Datos Laboratorios. Sistema de Seguimiento SIGVEG y SISLAB.</t>
  </si>
  <si>
    <t>Porcentaje de  muestras recepcionadas en el Laboratorio de Semillas que han sido analizadas.</t>
  </si>
  <si>
    <t>(Nº de muestras analizadas entre el 0101/2008 al 31/12/2008/ Nº de muestras recibidas entre el 01/01/2008 al 30/11/2008)*100</t>
  </si>
  <si>
    <t>Base de Datos Laboratorios.Sistema Seguimiento.</t>
  </si>
  <si>
    <t>1-2-3-4-6</t>
  </si>
  <si>
    <t>Porcentaje de  muestras recepcionadas en el Laboratorio de Biotecnología que han sido analizadas.</t>
  </si>
  <si>
    <t>Supervisión de laboratorios regionales SAG y laboratorios acreditados.</t>
  </si>
  <si>
    <t>Porcentaje de Laboratorios Regionales SAG y Laboratorios Acreditados Agrícolas supervisados.</t>
  </si>
  <si>
    <t>(Nº de Laboratorios Regionales SAG y Laboratorios Acreditados Agrícolas supervisados/ Nº de Laboratorios Regionales SAG y Laboratorios Acreditados Agrícolas existentes )*100</t>
  </si>
  <si>
    <t>Informes de Supervisión.Sistema Seguimiento.</t>
  </si>
  <si>
    <t>Porcentaje de Laboratorios Regionales SAG y Laboratorios Acreditados de Semillas supervisados.</t>
  </si>
  <si>
    <t>(Nº de  Laboratorios Regionales SAG y Laboratorios Acreditados de Semillas supervisados/ Nº de Laboratorios Regionales SAG y Laboratorios Acreditados de Semillas existentes )*100</t>
  </si>
  <si>
    <t>Porcentaje de Ejecución Presupuestaria de los Laboratorios Agricola, Semillas y Biotecnología.</t>
  </si>
  <si>
    <t>(Presupuesto devengado al 31/12/2008 / Presupuesto Vigente al 31/10/2008)</t>
  </si>
  <si>
    <t>Porcentaje de revisiones a rutas SNDMF realizadas respecto a las programadas.</t>
  </si>
  <si>
    <t>Fiscalización de Plaguicidas y Fertilizantes.</t>
  </si>
  <si>
    <t>Porcentaje de fiscalizaciones de uso de plaguicidas.</t>
  </si>
  <si>
    <t>Sistema de gestión y hojas de visita.</t>
  </si>
  <si>
    <t>Certificación Oficial de productos Silvoagropecuarios</t>
  </si>
  <si>
    <t>Porcentaje de implementación de las acciones correctivas/preventivas u oportunidades de mejoras detectadas en las auditorías internas de calidad al procesos de certificación de exportaciones de productos hortofrutícolas en origen</t>
  </si>
  <si>
    <t>( N° de acciones correctivas/preventivas u oportunidades de mejoras implementadas/ N° total de acciones corrctivas/preventivas u oportunidades de mejoras identificadas)*100</t>
  </si>
  <si>
    <t>Actas del equipos de Calidad y Solicitud estudio no conformidades cerrado</t>
  </si>
  <si>
    <t>1.2.3.4.5</t>
  </si>
  <si>
    <t>Auditoría interna</t>
  </si>
  <si>
    <t>Porcentaje de implementación de las acciones correctivas.</t>
  </si>
  <si>
    <t>Informe de auditoria realizada e Informe de Dirección regional de acciones corregidas</t>
  </si>
  <si>
    <t xml:space="preserve">Fiscalización Resolución de Calificación Ambiental (RCA) </t>
  </si>
  <si>
    <t>Porcentaje RCA Fiscalizadas, respecto a lo programado</t>
  </si>
  <si>
    <t xml:space="preserve">Sistema de gestión </t>
  </si>
  <si>
    <t>Fiscalización Flora no Forestal y Fauna Nativa (Ley N° 19,473. DS 5, Decretos Minagri que establecen Areas prohibidas de caza. DS N° 4363/1931, DS N°366/1944. DS N°129/1971.DS N°908/1941, Ds N° 1427/191941 y DS N° 141 - Minrel )</t>
  </si>
  <si>
    <t>Porcentaje de inspecciones relativas a Planteles de fauna silvestre</t>
  </si>
  <si>
    <t>Sistema de gestión y Fichas de Inspección.</t>
  </si>
  <si>
    <t>Porcentaje de revisión a rutas del SNDMF (sistema nacional de detección de Mosca de la Fruta)</t>
  </si>
  <si>
    <t xml:space="preserve"> (Número de revisiones a rutas del SNDMF realizadas / Número de revisiones a rutas del SNDMF programadas) * 100</t>
  </si>
  <si>
    <t>- Fichas de terreno Informes diarios.     - Base de datos                                  - Sistema seguimiento</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</si>
</sst>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quot;$&quot;* #,##0.00_-;\-&quot;$&quot;* #,##0.00_-;_-&quot;$&quot;* &quot;-&quot;??_-;_-@_-"/>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26">
    <font>
      <sz val="10"/>
      <name val="Arial"/>
      <family val="0"/>
    </font>
    <font>
      <b/>
      <sz val="12"/>
      <name val="Arial"/>
      <family val="2"/>
    </font>
    <font>
      <sz val="12"/>
      <name val="Arial"/>
      <family val="2"/>
    </font>
    <font>
      <b/>
      <sz val="10"/>
      <name val="Arial"/>
      <family val="2"/>
    </font>
    <font>
      <b/>
      <sz val="8"/>
      <name val="Arial"/>
      <family val="2"/>
    </font>
    <font>
      <b/>
      <sz val="11"/>
      <name val="Arial"/>
      <family val="2"/>
    </font>
    <font>
      <sz val="11"/>
      <name val="Arial"/>
      <family val="2"/>
    </font>
    <font>
      <sz val="8"/>
      <name val="Arial"/>
      <family val="2"/>
    </font>
    <font>
      <sz val="9"/>
      <name val="Arial"/>
      <family val="2"/>
    </font>
    <font>
      <sz val="10"/>
      <color indexed="10"/>
      <name val="Arial"/>
      <family val="2"/>
    </font>
    <font>
      <b/>
      <sz val="11"/>
      <color indexed="10"/>
      <name val="Arial"/>
      <family val="2"/>
    </font>
    <font>
      <sz val="11"/>
      <color indexed="8"/>
      <name val="Arial"/>
      <family val="2"/>
    </font>
    <font>
      <sz val="11"/>
      <color indexed="10"/>
      <name val="Arial"/>
      <family val="2"/>
    </font>
    <font>
      <sz val="10"/>
      <color indexed="8"/>
      <name val="Arial"/>
      <family val="2"/>
    </font>
    <font>
      <b/>
      <sz val="8"/>
      <name val="Tahoma"/>
      <family val="0"/>
    </font>
    <font>
      <sz val="8"/>
      <name val="Tahoma"/>
      <family val="2"/>
    </font>
    <font>
      <b/>
      <sz val="14"/>
      <name val="Arial"/>
      <family val="2"/>
    </font>
    <font>
      <sz val="10"/>
      <name val="Arial Narrow"/>
      <family val="2"/>
    </font>
    <font>
      <b/>
      <sz val="8"/>
      <color indexed="10"/>
      <name val="Arial"/>
      <family val="2"/>
    </font>
    <font>
      <sz val="10"/>
      <color indexed="12"/>
      <name val="Arial"/>
      <family val="2"/>
    </font>
    <font>
      <i/>
      <sz val="10"/>
      <name val="Arial"/>
      <family val="2"/>
    </font>
    <font>
      <b/>
      <i/>
      <sz val="10"/>
      <name val="Arial"/>
      <family val="0"/>
    </font>
    <font>
      <u val="single"/>
      <sz val="10"/>
      <color indexed="12"/>
      <name val="Arial"/>
      <family val="0"/>
    </font>
    <font>
      <u val="single"/>
      <sz val="10"/>
      <color indexed="36"/>
      <name val="Arial"/>
      <family val="0"/>
    </font>
    <font>
      <b/>
      <sz val="10"/>
      <color indexed="8"/>
      <name val="Arial"/>
      <family val="2"/>
    </font>
    <font>
      <b/>
      <sz val="10"/>
      <color indexed="10"/>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top>
        <color indexed="63"/>
      </top>
      <bottom style="mediu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color indexed="23"/>
      </left>
      <right>
        <color indexed="63"/>
      </right>
      <top style="thin"/>
      <bottom style="thin">
        <color indexed="23"/>
      </bottom>
    </border>
    <border>
      <left style="thin">
        <color indexed="23"/>
      </left>
      <right>
        <color indexed="63"/>
      </right>
      <top style="thin">
        <color indexed="23"/>
      </top>
      <bottom>
        <color indexed="63"/>
      </bottom>
    </border>
    <border>
      <left style="thin"/>
      <right>
        <color indexed="63"/>
      </right>
      <top style="thin"/>
      <bottom>
        <color indexed="63"/>
      </bottom>
    </border>
    <border>
      <left>
        <color indexed="63"/>
      </left>
      <right style="thin">
        <color indexed="23"/>
      </right>
      <top style="thin"/>
      <bottom style="thin">
        <color indexed="23"/>
      </bottom>
    </border>
    <border>
      <left>
        <color indexed="63"/>
      </left>
      <right style="thin">
        <color indexed="23"/>
      </right>
      <top style="thin">
        <color indexed="23"/>
      </top>
      <bottom>
        <color indexed="63"/>
      </bottom>
    </border>
    <border>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0"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0" fillId="0" borderId="0" xfId="0" applyFont="1" applyAlignment="1">
      <alignment horizontal="center"/>
    </xf>
    <xf numFmtId="0" fontId="7" fillId="0" borderId="0" xfId="0" applyFont="1" applyAlignment="1">
      <alignment horizontal="center"/>
    </xf>
    <xf numFmtId="0" fontId="5" fillId="0" borderId="1" xfId="0" applyFont="1" applyFill="1" applyBorder="1" applyAlignment="1">
      <alignment horizontal="center" textRotation="90" wrapText="1"/>
    </xf>
    <xf numFmtId="0" fontId="6" fillId="0" borderId="0" xfId="0" applyFont="1" applyFill="1" applyAlignment="1">
      <alignment/>
    </xf>
    <xf numFmtId="0" fontId="0" fillId="0" borderId="2" xfId="0" applyFont="1" applyFill="1" applyBorder="1" applyAlignment="1">
      <alignment horizontal="center" vertical="top" wrapText="1"/>
    </xf>
    <xf numFmtId="0" fontId="0" fillId="0" borderId="2" xfId="0" applyFont="1" applyFill="1" applyBorder="1" applyAlignment="1">
      <alignment horizontal="justify" vertical="top" wrapText="1"/>
    </xf>
    <xf numFmtId="0" fontId="0" fillId="0" borderId="2" xfId="0" applyFont="1" applyFill="1" applyBorder="1" applyAlignment="1">
      <alignment horizontal="left" vertical="top" wrapText="1"/>
    </xf>
    <xf numFmtId="9" fontId="0" fillId="0" borderId="2" xfId="0" applyNumberFormat="1" applyFont="1" applyFill="1" applyBorder="1" applyAlignment="1">
      <alignment horizontal="center" vertical="top" wrapText="1"/>
    </xf>
    <xf numFmtId="9" fontId="0" fillId="0" borderId="1" xfId="21" applyFont="1" applyBorder="1" applyAlignment="1">
      <alignment horizontal="center" vertical="top"/>
    </xf>
    <xf numFmtId="9" fontId="0" fillId="0" borderId="1" xfId="0" applyNumberFormat="1" applyFont="1" applyFill="1" applyBorder="1" applyAlignment="1">
      <alignment horizontal="center" vertical="top" wrapText="1"/>
    </xf>
    <xf numFmtId="0" fontId="0" fillId="0" borderId="1" xfId="0" applyFont="1" applyBorder="1" applyAlignment="1">
      <alignment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164" fontId="0" fillId="0" borderId="1" xfId="21" applyNumberFormat="1" applyFont="1" applyBorder="1" applyAlignment="1">
      <alignment horizontal="center" vertical="top"/>
    </xf>
    <xf numFmtId="0" fontId="0" fillId="0" borderId="1" xfId="0" applyFont="1" applyBorder="1" applyAlignment="1">
      <alignment/>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center" vertical="top" wrapText="1"/>
    </xf>
    <xf numFmtId="9" fontId="0" fillId="0" borderId="3" xfId="0" applyNumberFormat="1" applyFont="1" applyFill="1" applyBorder="1" applyAlignment="1">
      <alignment horizontal="center" vertical="top" wrapText="1"/>
    </xf>
    <xf numFmtId="9" fontId="0" fillId="0" borderId="1" xfId="21" applyFont="1" applyFill="1" applyBorder="1" applyAlignment="1">
      <alignment horizontal="center" vertical="top"/>
    </xf>
    <xf numFmtId="164" fontId="0" fillId="0" borderId="1" xfId="21" applyNumberFormat="1" applyFont="1" applyFill="1" applyBorder="1" applyAlignment="1">
      <alignment horizontal="center" vertical="center"/>
    </xf>
    <xf numFmtId="0" fontId="0" fillId="0" borderId="1" xfId="0" applyFont="1" applyFill="1" applyBorder="1" applyAlignment="1">
      <alignment/>
    </xf>
    <xf numFmtId="0" fontId="0" fillId="0" borderId="0" xfId="0" applyFont="1" applyFill="1" applyAlignment="1">
      <alignment/>
    </xf>
    <xf numFmtId="0" fontId="0" fillId="2" borderId="0" xfId="0" applyFont="1" applyFill="1" applyAlignment="1">
      <alignment/>
    </xf>
    <xf numFmtId="0" fontId="0" fillId="0" borderId="3" xfId="0" applyFont="1" applyFill="1" applyBorder="1" applyAlignment="1">
      <alignment horizontal="left" vertical="top" wrapText="1"/>
    </xf>
    <xf numFmtId="9" fontId="0" fillId="0" borderId="3" xfId="21" applyFont="1" applyBorder="1" applyAlignment="1">
      <alignment horizontal="center" vertical="top"/>
    </xf>
    <xf numFmtId="164" fontId="0" fillId="0" borderId="3" xfId="21" applyNumberFormat="1" applyFont="1" applyBorder="1" applyAlignment="1">
      <alignment horizontal="center" vertical="top"/>
    </xf>
    <xf numFmtId="0" fontId="3" fillId="0" borderId="3" xfId="0" applyFont="1" applyBorder="1" applyAlignment="1">
      <alignment wrapText="1"/>
    </xf>
    <xf numFmtId="0" fontId="3" fillId="0" borderId="0" xfId="0" applyFont="1" applyAlignment="1">
      <alignment/>
    </xf>
    <xf numFmtId="0" fontId="0" fillId="0" borderId="1" xfId="0" applyFont="1" applyFill="1" applyBorder="1" applyAlignment="1">
      <alignment vertical="center" wrapText="1"/>
    </xf>
    <xf numFmtId="9" fontId="0" fillId="0" borderId="1" xfId="21" applyFont="1" applyFill="1" applyBorder="1" applyAlignment="1">
      <alignment horizontal="center" vertical="top" wrapText="1"/>
    </xf>
    <xf numFmtId="9" fontId="0" fillId="0" borderId="1" xfId="21" applyFont="1" applyFill="1" applyBorder="1" applyAlignment="1">
      <alignment horizontal="center" vertical="center" wrapText="1"/>
    </xf>
    <xf numFmtId="0" fontId="3" fillId="0" borderId="1" xfId="0" applyFont="1" applyBorder="1" applyAlignment="1">
      <alignment wrapText="1"/>
    </xf>
    <xf numFmtId="9" fontId="0" fillId="0" borderId="1" xfId="0" applyNumberFormat="1" applyFont="1" applyBorder="1" applyAlignment="1">
      <alignment horizontal="center"/>
    </xf>
    <xf numFmtId="9" fontId="0" fillId="0" borderId="4" xfId="21" applyFont="1" applyBorder="1" applyAlignment="1">
      <alignment horizontal="center"/>
    </xf>
    <xf numFmtId="164" fontId="0" fillId="0" borderId="0" xfId="21" applyNumberFormat="1" applyFont="1" applyAlignment="1">
      <alignment horizontal="center"/>
    </xf>
    <xf numFmtId="0" fontId="8" fillId="0" borderId="0" xfId="0" applyFont="1" applyAlignment="1">
      <alignment/>
    </xf>
    <xf numFmtId="164" fontId="8" fillId="0" borderId="0" xfId="21" applyNumberFormat="1" applyFont="1" applyAlignment="1">
      <alignment horizontal="center"/>
    </xf>
    <xf numFmtId="164" fontId="0" fillId="0" borderId="0" xfId="21" applyNumberFormat="1" applyAlignment="1">
      <alignment horizontal="center"/>
    </xf>
    <xf numFmtId="0" fontId="5" fillId="0" borderId="0" xfId="0" applyFont="1" applyAlignment="1">
      <alignment horizontal="center"/>
    </xf>
    <xf numFmtId="0" fontId="1" fillId="0" borderId="0" xfId="0" applyFont="1" applyAlignment="1">
      <alignment/>
    </xf>
    <xf numFmtId="0" fontId="5" fillId="0" borderId="0" xfId="0" applyFont="1" applyAlignment="1">
      <alignment horizontal="center" vertical="top"/>
    </xf>
    <xf numFmtId="0" fontId="5" fillId="0" borderId="1" xfId="0" applyFont="1" applyBorder="1" applyAlignment="1">
      <alignment horizontal="center" textRotation="90" wrapText="1"/>
    </xf>
    <xf numFmtId="0" fontId="5" fillId="0" borderId="5" xfId="0" applyFont="1" applyFill="1" applyBorder="1" applyAlignment="1">
      <alignment horizontal="center" textRotation="90" wrapText="1"/>
    </xf>
    <xf numFmtId="0" fontId="5" fillId="0" borderId="6" xfId="0" applyFont="1" applyFill="1" applyBorder="1" applyAlignment="1">
      <alignment horizontal="center" textRotation="90" wrapText="1"/>
    </xf>
    <xf numFmtId="9" fontId="6" fillId="0" borderId="7" xfId="0" applyNumberFormat="1" applyFont="1" applyFill="1" applyBorder="1" applyAlignment="1" applyProtection="1">
      <alignment horizontal="center" vertical="top" wrapText="1"/>
      <protection locked="0"/>
    </xf>
    <xf numFmtId="164" fontId="6" fillId="0" borderId="7" xfId="0" applyNumberFormat="1" applyFont="1" applyFill="1" applyBorder="1" applyAlignment="1">
      <alignment horizontal="center" vertical="top" wrapText="1"/>
    </xf>
    <xf numFmtId="9" fontId="6" fillId="0" borderId="8" xfId="0" applyNumberFormat="1" applyFont="1" applyFill="1" applyBorder="1" applyAlignment="1" applyProtection="1">
      <alignment horizontal="center" vertical="top" wrapText="1"/>
      <protection locked="0"/>
    </xf>
    <xf numFmtId="0" fontId="0" fillId="0" borderId="1" xfId="0" applyFont="1" applyBorder="1" applyAlignment="1">
      <alignment vertical="top" wrapText="1"/>
    </xf>
    <xf numFmtId="0" fontId="0" fillId="0" borderId="1" xfId="0" applyFont="1" applyBorder="1" applyAlignment="1">
      <alignment horizontal="center" vertical="top"/>
    </xf>
    <xf numFmtId="9" fontId="0" fillId="0" borderId="1" xfId="21" applyFont="1" applyBorder="1" applyAlignment="1">
      <alignment horizontal="center" vertical="top" wrapText="1"/>
    </xf>
    <xf numFmtId="9" fontId="0" fillId="0" borderId="1" xfId="0" applyNumberFormat="1" applyFont="1" applyFill="1" applyBorder="1" applyAlignment="1" applyProtection="1">
      <alignment horizontal="center" vertical="top" wrapText="1"/>
      <protection locked="0"/>
    </xf>
    <xf numFmtId="164" fontId="0" fillId="0" borderId="1" xfId="0" applyNumberFormat="1" applyFont="1" applyFill="1" applyBorder="1" applyAlignment="1">
      <alignment horizontal="center" vertical="top" wrapText="1"/>
    </xf>
    <xf numFmtId="0" fontId="0" fillId="0" borderId="1" xfId="0" applyFont="1" applyBorder="1" applyAlignment="1">
      <alignment horizontal="left" vertical="top" wrapText="1"/>
    </xf>
    <xf numFmtId="9" fontId="0" fillId="0" borderId="1" xfId="0" applyNumberFormat="1" applyFont="1" applyBorder="1" applyAlignment="1">
      <alignment horizontal="center" vertical="top" wrapText="1"/>
    </xf>
    <xf numFmtId="0" fontId="0" fillId="0" borderId="0" xfId="0" applyFont="1" applyAlignment="1">
      <alignment horizontal="left" vertical="top" wrapText="1"/>
    </xf>
    <xf numFmtId="9" fontId="0" fillId="0" borderId="0" xfId="0" applyNumberFormat="1" applyFont="1" applyFill="1" applyBorder="1" applyAlignment="1" applyProtection="1">
      <alignment horizontal="center" vertical="top" wrapText="1"/>
      <protection locked="0"/>
    </xf>
    <xf numFmtId="164" fontId="0" fillId="0" borderId="0" xfId="0" applyNumberFormat="1" applyFont="1" applyFill="1" applyBorder="1" applyAlignment="1">
      <alignment horizontal="center" vertical="top" wrapText="1"/>
    </xf>
    <xf numFmtId="0" fontId="6" fillId="0" borderId="0" xfId="0" applyFont="1" applyAlignment="1">
      <alignment horizontal="left" vertical="top" wrapText="1"/>
    </xf>
    <xf numFmtId="9" fontId="6" fillId="0" borderId="0" xfId="0" applyNumberFormat="1" applyFont="1" applyFill="1" applyBorder="1" applyAlignment="1" applyProtection="1">
      <alignment horizontal="center" vertical="top" wrapText="1"/>
      <protection locked="0"/>
    </xf>
    <xf numFmtId="164" fontId="6" fillId="0" borderId="0" xfId="0" applyNumberFormat="1" applyFont="1" applyFill="1" applyBorder="1" applyAlignment="1">
      <alignment horizontal="center" vertical="top" wrapText="1"/>
    </xf>
    <xf numFmtId="0" fontId="5" fillId="0" borderId="0" xfId="0" applyFont="1" applyBorder="1" applyAlignment="1">
      <alignment vertical="top" wrapText="1"/>
    </xf>
    <xf numFmtId="0" fontId="11" fillId="3" borderId="1" xfId="0" applyFont="1" applyFill="1" applyBorder="1" applyAlignment="1">
      <alignment horizontal="center" vertical="top" wrapText="1"/>
    </xf>
    <xf numFmtId="9" fontId="6" fillId="0" borderId="0" xfId="0" applyNumberFormat="1" applyFont="1" applyBorder="1" applyAlignment="1">
      <alignment horizontal="center" vertical="top" wrapText="1"/>
    </xf>
    <xf numFmtId="0" fontId="6" fillId="0" borderId="0" xfId="0" applyFont="1" applyAlignment="1">
      <alignment horizontal="center" vertical="top"/>
    </xf>
    <xf numFmtId="0" fontId="10" fillId="0" borderId="0" xfId="0" applyFont="1" applyAlignment="1">
      <alignment/>
    </xf>
    <xf numFmtId="0" fontId="5" fillId="0" borderId="1" xfId="0" applyFont="1" applyBorder="1" applyAlignment="1">
      <alignment horizontal="center" wrapText="1"/>
    </xf>
    <xf numFmtId="0" fontId="0" fillId="0" borderId="1" xfId="0" applyFont="1" applyFill="1" applyBorder="1" applyAlignment="1">
      <alignment horizontal="center" vertical="top"/>
    </xf>
    <xf numFmtId="0" fontId="0" fillId="0" borderId="1" xfId="0" applyFont="1" applyFill="1" applyBorder="1" applyAlignment="1">
      <alignment vertical="top" wrapText="1"/>
    </xf>
    <xf numFmtId="2" fontId="0" fillId="0" borderId="1" xfId="0" applyNumberFormat="1" applyFont="1" applyFill="1" applyBorder="1" applyAlignment="1">
      <alignment horizontal="center" vertical="top" wrapText="1"/>
    </xf>
    <xf numFmtId="0" fontId="0" fillId="0" borderId="0" xfId="0" applyFont="1" applyFill="1" applyAlignment="1">
      <alignment horizontal="left" vertical="top" wrapText="1"/>
    </xf>
    <xf numFmtId="0" fontId="6" fillId="0" borderId="0" xfId="0" applyFont="1" applyFill="1" applyAlignment="1">
      <alignment horizontal="left" vertical="top" wrapText="1"/>
    </xf>
    <xf numFmtId="0" fontId="5" fillId="0" borderId="0" xfId="0" applyFont="1" applyFill="1" applyBorder="1" applyAlignment="1">
      <alignment vertical="top" wrapText="1"/>
    </xf>
    <xf numFmtId="9" fontId="6" fillId="0" borderId="0" xfId="0" applyNumberFormat="1" applyFont="1" applyFill="1" applyBorder="1" applyAlignment="1">
      <alignment horizontal="center" vertical="top" wrapText="1"/>
    </xf>
    <xf numFmtId="0" fontId="6" fillId="0" borderId="0" xfId="0" applyFont="1" applyFill="1" applyAlignment="1">
      <alignment horizontal="center" vertical="top"/>
    </xf>
    <xf numFmtId="0" fontId="6" fillId="0" borderId="0" xfId="0" applyFont="1" applyFill="1" applyAlignment="1">
      <alignment horizontal="center"/>
    </xf>
    <xf numFmtId="0" fontId="6" fillId="0" borderId="1" xfId="0" applyFont="1" applyFill="1" applyBorder="1" applyAlignment="1">
      <alignment horizontal="center" vertical="top" wrapText="1"/>
    </xf>
    <xf numFmtId="0" fontId="6" fillId="0" borderId="1" xfId="0" applyFont="1" applyFill="1" applyBorder="1" applyAlignment="1">
      <alignment vertical="top" wrapText="1"/>
    </xf>
    <xf numFmtId="49" fontId="6" fillId="0" borderId="1" xfId="0" applyNumberFormat="1" applyFont="1" applyFill="1" applyBorder="1" applyAlignment="1">
      <alignment vertical="top" wrapText="1"/>
    </xf>
    <xf numFmtId="9" fontId="6" fillId="0" borderId="1" xfId="0" applyNumberFormat="1" applyFont="1" applyFill="1" applyBorder="1" applyAlignment="1">
      <alignment horizontal="center" vertical="top" wrapText="1"/>
    </xf>
    <xf numFmtId="10" fontId="6" fillId="0" borderId="1" xfId="0" applyNumberFormat="1" applyFont="1" applyFill="1" applyBorder="1" applyAlignment="1" applyProtection="1">
      <alignment horizontal="center" vertical="top" wrapText="1"/>
      <protection locked="0"/>
    </xf>
    <xf numFmtId="164" fontId="6" fillId="0" borderId="1" xfId="0" applyNumberFormat="1" applyFont="1" applyFill="1" applyBorder="1" applyAlignment="1">
      <alignment horizontal="center" vertical="top" wrapText="1"/>
    </xf>
    <xf numFmtId="9" fontId="6" fillId="0" borderId="1" xfId="0" applyNumberFormat="1" applyFont="1" applyFill="1" applyBorder="1" applyAlignment="1" applyProtection="1">
      <alignment horizontal="center" vertical="top" wrapText="1"/>
      <protection locked="0"/>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11"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0" fillId="0" borderId="0" xfId="0" applyFont="1" applyAlignment="1">
      <alignment vertical="top" wrapText="1"/>
    </xf>
    <xf numFmtId="49" fontId="6" fillId="2" borderId="1" xfId="0" applyNumberFormat="1" applyFont="1" applyFill="1" applyBorder="1" applyAlignment="1">
      <alignment horizontal="left" vertical="top" wrapText="1"/>
    </xf>
    <xf numFmtId="9" fontId="6" fillId="2" borderId="1" xfId="0" applyNumberFormat="1" applyFont="1" applyFill="1" applyBorder="1" applyAlignment="1">
      <alignment horizontal="center" vertical="top" wrapText="1"/>
    </xf>
    <xf numFmtId="10" fontId="6" fillId="2" borderId="1" xfId="0" applyNumberFormat="1" applyFont="1" applyFill="1" applyBorder="1" applyAlignment="1" applyProtection="1">
      <alignment horizontal="center" vertical="top" wrapText="1"/>
      <protection locked="0"/>
    </xf>
    <xf numFmtId="164" fontId="6" fillId="2" borderId="1" xfId="0" applyNumberFormat="1" applyFont="1" applyFill="1" applyBorder="1" applyAlignment="1">
      <alignment horizontal="center" vertical="top" wrapText="1"/>
    </xf>
    <xf numFmtId="9" fontId="6" fillId="2" borderId="1" xfId="0" applyNumberFormat="1" applyFont="1" applyFill="1" applyBorder="1" applyAlignment="1" applyProtection="1">
      <alignment horizontal="center" vertical="top" wrapText="1"/>
      <protection locked="0"/>
    </xf>
    <xf numFmtId="0" fontId="6" fillId="2" borderId="0" xfId="0" applyFont="1" applyFill="1" applyAlignment="1">
      <alignment/>
    </xf>
    <xf numFmtId="0" fontId="6" fillId="4" borderId="1" xfId="0" applyFont="1" applyFill="1" applyBorder="1" applyAlignment="1">
      <alignment horizontal="center" vertical="top" wrapText="1"/>
    </xf>
    <xf numFmtId="49" fontId="6" fillId="0"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0" fontId="5" fillId="0" borderId="0" xfId="0" applyFont="1" applyFill="1" applyAlignment="1">
      <alignment/>
    </xf>
    <xf numFmtId="49" fontId="0" fillId="0" borderId="1" xfId="0" applyNumberFormat="1" applyFont="1" applyFill="1" applyBorder="1" applyAlignment="1">
      <alignment vertical="top" wrapText="1"/>
    </xf>
    <xf numFmtId="0" fontId="6" fillId="2" borderId="1" xfId="0" applyFont="1" applyFill="1" applyBorder="1" applyAlignment="1" applyProtection="1">
      <alignment/>
      <protection locked="0"/>
    </xf>
    <xf numFmtId="0" fontId="3"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49" fontId="0" fillId="0" borderId="1" xfId="0" applyNumberFormat="1" applyFont="1" applyFill="1" applyBorder="1" applyAlignment="1">
      <alignment horizontal="left" vertical="top" wrapText="1"/>
    </xf>
    <xf numFmtId="0" fontId="0" fillId="0" borderId="0" xfId="0" applyFont="1" applyAlignment="1">
      <alignment horizontal="left"/>
    </xf>
    <xf numFmtId="0" fontId="9" fillId="0" borderId="0" xfId="0" applyFont="1" applyAlignment="1">
      <alignment horizontal="center"/>
    </xf>
    <xf numFmtId="0" fontId="9" fillId="0" borderId="0" xfId="0" applyFont="1" applyAlignment="1">
      <alignment/>
    </xf>
    <xf numFmtId="0" fontId="5" fillId="0" borderId="0" xfId="0" applyFont="1" applyAlignment="1">
      <alignment horizontal="left"/>
    </xf>
    <xf numFmtId="0" fontId="10" fillId="0" borderId="1" xfId="0" applyFont="1" applyFill="1" applyBorder="1" applyAlignment="1">
      <alignment horizontal="center" textRotation="90" wrapText="1"/>
    </xf>
    <xf numFmtId="0" fontId="0" fillId="0" borderId="1" xfId="0" applyFont="1" applyFill="1" applyBorder="1" applyAlignment="1">
      <alignment horizontal="justify" vertical="top" wrapText="1"/>
    </xf>
    <xf numFmtId="0" fontId="0" fillId="0" borderId="1" xfId="0" applyFont="1" applyBorder="1" applyAlignment="1">
      <alignment horizontal="justify" vertical="top" wrapText="1"/>
    </xf>
    <xf numFmtId="0" fontId="0" fillId="0" borderId="3" xfId="0" applyFont="1" applyFill="1" applyBorder="1" applyAlignment="1">
      <alignment horizontal="justify" vertical="top" wrapText="1"/>
    </xf>
    <xf numFmtId="0" fontId="0" fillId="0" borderId="1" xfId="0" applyFont="1" applyBorder="1" applyAlignment="1">
      <alignment horizontal="justify" vertical="top"/>
    </xf>
    <xf numFmtId="0" fontId="0" fillId="0" borderId="0" xfId="0" applyFont="1" applyAlignment="1">
      <alignment horizontal="justify" vertical="top" wrapText="1"/>
    </xf>
    <xf numFmtId="0" fontId="0" fillId="0" borderId="0" xfId="0" applyFont="1" applyBorder="1" applyAlignment="1">
      <alignment/>
    </xf>
    <xf numFmtId="9" fontId="0" fillId="0" borderId="2" xfId="0" applyNumberFormat="1" applyFont="1" applyBorder="1" applyAlignment="1">
      <alignment horizontal="center"/>
    </xf>
    <xf numFmtId="0" fontId="9" fillId="0" borderId="1" xfId="0" applyFont="1" applyBorder="1" applyAlignment="1">
      <alignment wrapText="1"/>
    </xf>
    <xf numFmtId="0" fontId="0" fillId="0" borderId="9" xfId="0" applyFont="1" applyFill="1" applyBorder="1" applyAlignment="1">
      <alignment horizontal="left" vertical="top" wrapText="1"/>
    </xf>
    <xf numFmtId="9" fontId="13" fillId="0" borderId="1" xfId="0" applyNumberFormat="1" applyFont="1" applyFill="1" applyBorder="1" applyAlignment="1">
      <alignment horizontal="center" vertical="top" wrapText="1"/>
    </xf>
    <xf numFmtId="0" fontId="0" fillId="0" borderId="10" xfId="0" applyFont="1" applyFill="1" applyBorder="1" applyAlignment="1">
      <alignment horizontal="left" vertical="top" wrapText="1"/>
    </xf>
    <xf numFmtId="9" fontId="13" fillId="0" borderId="1" xfId="21" applyFont="1" applyFill="1" applyBorder="1" applyAlignment="1">
      <alignment horizontal="center" vertical="top" wrapText="1"/>
    </xf>
    <xf numFmtId="0" fontId="0" fillId="0" borderId="1" xfId="0" applyFont="1" applyBorder="1" applyAlignment="1">
      <alignment vertical="top"/>
    </xf>
    <xf numFmtId="9" fontId="13" fillId="0" borderId="1" xfId="0" applyNumberFormat="1" applyFont="1" applyBorder="1" applyAlignment="1">
      <alignment horizontal="center" vertical="top" wrapText="1"/>
    </xf>
    <xf numFmtId="0" fontId="0" fillId="0" borderId="0" xfId="0" applyFont="1" applyAlignment="1">
      <alignment horizontal="center" vertical="top" wrapText="1"/>
    </xf>
    <xf numFmtId="0" fontId="3" fillId="0" borderId="0" xfId="0" applyFont="1" applyBorder="1" applyAlignment="1">
      <alignment vertical="top" wrapText="1"/>
    </xf>
    <xf numFmtId="9" fontId="0" fillId="0" borderId="0" xfId="0" applyNumberFormat="1" applyFont="1" applyBorder="1" applyAlignment="1">
      <alignment horizontal="center"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9" fontId="6" fillId="0" borderId="1" xfId="21" applyFont="1" applyBorder="1" applyAlignment="1">
      <alignment horizontal="center" vertical="top" wrapText="1"/>
    </xf>
    <xf numFmtId="0" fontId="6" fillId="0" borderId="1" xfId="0" applyFont="1" applyFill="1" applyBorder="1" applyAlignment="1">
      <alignment horizontal="justify" vertical="top" wrapText="1"/>
    </xf>
    <xf numFmtId="0" fontId="0" fillId="0" borderId="11" xfId="0" applyFont="1" applyBorder="1" applyAlignment="1">
      <alignment horizontal="center" vertical="top" wrapText="1"/>
    </xf>
    <xf numFmtId="0" fontId="0" fillId="0" borderId="11" xfId="0" applyFont="1" applyFill="1" applyBorder="1" applyAlignment="1">
      <alignment horizontal="left" vertical="top" wrapText="1"/>
    </xf>
    <xf numFmtId="10" fontId="0" fillId="0" borderId="11" xfId="0" applyNumberFormat="1" applyFont="1" applyFill="1" applyBorder="1" applyAlignment="1">
      <alignment horizontal="center" vertical="top" wrapText="1"/>
    </xf>
    <xf numFmtId="0" fontId="0" fillId="0" borderId="12" xfId="0" applyFont="1" applyBorder="1" applyAlignment="1">
      <alignment horizontal="left" vertical="top" wrapText="1"/>
    </xf>
    <xf numFmtId="0" fontId="0" fillId="0" borderId="12" xfId="0" applyFont="1" applyBorder="1" applyAlignment="1">
      <alignment horizontal="center" vertical="top" wrapText="1"/>
    </xf>
    <xf numFmtId="0" fontId="17" fillId="0" borderId="1" xfId="0" applyFont="1" applyFill="1" applyBorder="1" applyAlignment="1">
      <alignment vertical="top" wrapText="1"/>
    </xf>
    <xf numFmtId="0" fontId="0" fillId="0" borderId="12" xfId="0" applyFont="1" applyFill="1" applyBorder="1" applyAlignment="1">
      <alignment horizontal="left" vertical="top" wrapText="1"/>
    </xf>
    <xf numFmtId="9" fontId="0" fillId="0" borderId="12" xfId="0" applyNumberFormat="1" applyFont="1" applyFill="1" applyBorder="1" applyAlignment="1">
      <alignment horizontal="center" vertical="top" wrapText="1"/>
    </xf>
    <xf numFmtId="0" fontId="9" fillId="0" borderId="0" xfId="0" applyFont="1" applyAlignment="1">
      <alignment wrapText="1"/>
    </xf>
    <xf numFmtId="0" fontId="5" fillId="0" borderId="13" xfId="0" applyFont="1" applyFill="1" applyBorder="1" applyAlignment="1">
      <alignment horizontal="center" textRotation="90" wrapText="1"/>
    </xf>
    <xf numFmtId="9" fontId="6" fillId="0" borderId="14" xfId="0" applyNumberFormat="1" applyFont="1" applyFill="1" applyBorder="1" applyAlignment="1" applyProtection="1">
      <alignment horizontal="center" vertical="top" wrapText="1"/>
      <protection locked="0"/>
    </xf>
    <xf numFmtId="0" fontId="5" fillId="0" borderId="1" xfId="0" applyFont="1" applyBorder="1" applyAlignment="1">
      <alignment/>
    </xf>
    <xf numFmtId="9" fontId="0" fillId="0" borderId="9" xfId="0" applyNumberFormat="1" applyFont="1" applyFill="1" applyBorder="1" applyAlignment="1" applyProtection="1">
      <alignment horizontal="center" vertical="top" wrapText="1"/>
      <protection locked="0"/>
    </xf>
    <xf numFmtId="0" fontId="0" fillId="0" borderId="1" xfId="0" applyFont="1" applyBorder="1" applyAlignment="1">
      <alignment horizontal="center" vertical="center" wrapText="1"/>
    </xf>
    <xf numFmtId="9" fontId="0" fillId="0" borderId="1" xfId="0" applyNumberFormat="1" applyFont="1" applyFill="1" applyBorder="1" applyAlignment="1" applyProtection="1">
      <alignment horizontal="center" vertical="center" wrapText="1"/>
      <protection locked="0"/>
    </xf>
    <xf numFmtId="164" fontId="0" fillId="0" borderId="1" xfId="0" applyNumberFormat="1" applyFont="1" applyFill="1" applyBorder="1" applyAlignment="1">
      <alignment horizontal="center" vertical="center" wrapText="1"/>
    </xf>
    <xf numFmtId="9" fontId="0" fillId="0" borderId="9" xfId="0" applyNumberFormat="1"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0" borderId="15" xfId="0" applyFont="1" applyBorder="1" applyAlignment="1">
      <alignment horizontal="left" vertical="top" wrapText="1"/>
    </xf>
    <xf numFmtId="0" fontId="4" fillId="0" borderId="1" xfId="0" applyFont="1" applyBorder="1" applyAlignment="1">
      <alignment horizontal="center" vertical="top" wrapText="1"/>
    </xf>
    <xf numFmtId="0" fontId="3" fillId="0" borderId="1" xfId="0" applyFont="1" applyBorder="1" applyAlignment="1">
      <alignment horizontal="center" textRotation="90" wrapText="1"/>
    </xf>
    <xf numFmtId="9" fontId="0" fillId="0" borderId="7" xfId="0" applyNumberFormat="1" applyFont="1" applyFill="1" applyBorder="1" applyAlignment="1" applyProtection="1">
      <alignment horizontal="center" vertical="top" wrapText="1"/>
      <protection locked="0"/>
    </xf>
    <xf numFmtId="164" fontId="0" fillId="0" borderId="7" xfId="0" applyNumberFormat="1" applyFont="1" applyFill="1" applyBorder="1" applyAlignment="1">
      <alignment horizontal="center" vertical="top" wrapText="1"/>
    </xf>
    <xf numFmtId="9" fontId="0" fillId="0" borderId="8" xfId="0" applyNumberFormat="1" applyFont="1" applyFill="1" applyBorder="1" applyAlignment="1" applyProtection="1">
      <alignment horizontal="center" vertical="top" wrapText="1"/>
      <protection locked="0"/>
    </xf>
    <xf numFmtId="9" fontId="0" fillId="0" borderId="1" xfId="21" applyNumberFormat="1" applyFont="1" applyFill="1" applyBorder="1" applyAlignment="1">
      <alignment horizontal="center" vertical="top" wrapText="1"/>
    </xf>
    <xf numFmtId="0" fontId="13" fillId="0" borderId="1" xfId="0" applyFont="1" applyFill="1" applyBorder="1" applyAlignment="1">
      <alignment horizontal="left" vertical="top" wrapText="1"/>
    </xf>
    <xf numFmtId="0" fontId="0" fillId="0" borderId="0" xfId="0" applyFont="1" applyAlignment="1">
      <alignment horizontal="center" vertical="top"/>
    </xf>
    <xf numFmtId="0" fontId="5" fillId="0" borderId="16" xfId="0" applyFont="1" applyFill="1" applyBorder="1" applyAlignment="1">
      <alignment horizontal="center" textRotation="90" wrapText="1"/>
    </xf>
    <xf numFmtId="9" fontId="6" fillId="0" borderId="17" xfId="0" applyNumberFormat="1" applyFont="1" applyFill="1" applyBorder="1" applyAlignment="1" applyProtection="1">
      <alignment horizontal="center" vertical="top" wrapText="1"/>
      <protection locked="0"/>
    </xf>
    <xf numFmtId="0" fontId="6" fillId="0" borderId="2" xfId="0" applyFont="1" applyFill="1" applyBorder="1" applyAlignment="1">
      <alignment horizontal="justify" vertical="top" wrapText="1"/>
    </xf>
    <xf numFmtId="9" fontId="6" fillId="0" borderId="3" xfId="0" applyNumberFormat="1" applyFont="1" applyFill="1" applyBorder="1" applyAlignment="1" applyProtection="1">
      <alignment horizontal="center" vertical="top" wrapText="1"/>
      <protection locked="0"/>
    </xf>
    <xf numFmtId="164" fontId="6" fillId="0" borderId="3" xfId="0" applyNumberFormat="1" applyFont="1" applyFill="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9" fontId="6" fillId="0" borderId="2" xfId="0" applyNumberFormat="1" applyFont="1" applyBorder="1" applyAlignment="1">
      <alignment horizontal="center" vertical="top" wrapText="1"/>
    </xf>
    <xf numFmtId="0" fontId="6" fillId="0" borderId="0" xfId="0" applyFont="1" applyBorder="1" applyAlignment="1">
      <alignment/>
    </xf>
    <xf numFmtId="0" fontId="5" fillId="0" borderId="1" xfId="0" applyFont="1" applyBorder="1" applyAlignment="1">
      <alignment horizontal="center" vertical="top" wrapText="1"/>
    </xf>
    <xf numFmtId="0" fontId="0" fillId="0" borderId="0" xfId="0" applyNumberFormat="1" applyFont="1" applyFill="1" applyAlignment="1">
      <alignment vertical="top" wrapText="1"/>
    </xf>
    <xf numFmtId="0" fontId="0" fillId="0" borderId="1" xfId="0" applyFont="1" applyFill="1" applyBorder="1" applyAlignment="1">
      <alignment horizontal="justify" vertical="top"/>
    </xf>
    <xf numFmtId="9" fontId="0" fillId="0" borderId="1" xfId="0" applyNumberFormat="1" applyFont="1" applyFill="1" applyBorder="1" applyAlignment="1">
      <alignment horizontal="center" vertical="top"/>
    </xf>
    <xf numFmtId="165" fontId="0" fillId="0" borderId="1" xfId="0" applyNumberFormat="1" applyFont="1" applyFill="1" applyBorder="1" applyAlignment="1">
      <alignment horizontal="center" vertical="top" wrapText="1"/>
    </xf>
    <xf numFmtId="0" fontId="0" fillId="0" borderId="0" xfId="0" applyFont="1" applyFill="1" applyAlignment="1">
      <alignment vertical="top" wrapText="1"/>
    </xf>
    <xf numFmtId="9" fontId="0" fillId="0" borderId="1" xfId="0" applyNumberFormat="1" applyFont="1" applyBorder="1" applyAlignment="1">
      <alignment horizontal="center" vertical="top"/>
    </xf>
    <xf numFmtId="0" fontId="0" fillId="0" borderId="1" xfId="0" applyNumberFormat="1" applyFont="1" applyBorder="1" applyAlignment="1">
      <alignment horizontal="justify" vertical="top"/>
    </xf>
    <xf numFmtId="44" fontId="0" fillId="0" borderId="0" xfId="19" applyFont="1" applyAlignment="1">
      <alignment/>
    </xf>
    <xf numFmtId="9" fontId="0" fillId="0" borderId="1" xfId="21" applyFont="1" applyBorder="1" applyAlignment="1">
      <alignment horizontal="left" vertical="top" wrapText="1"/>
    </xf>
    <xf numFmtId="0" fontId="19" fillId="0" borderId="1"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9" fontId="0" fillId="0" borderId="4" xfId="21" applyFont="1" applyBorder="1" applyAlignment="1">
      <alignment horizontal="left" vertical="top"/>
    </xf>
    <xf numFmtId="164" fontId="0" fillId="0" borderId="0" xfId="21" applyNumberFormat="1" applyFont="1" applyAlignment="1">
      <alignment horizontal="left"/>
    </xf>
    <xf numFmtId="0" fontId="0" fillId="0" borderId="11" xfId="0" applyFont="1" applyFill="1" applyBorder="1" applyAlignment="1">
      <alignment horizontal="center" vertical="top" wrapText="1"/>
    </xf>
    <xf numFmtId="0" fontId="0" fillId="0" borderId="0" xfId="0" applyFont="1" applyFill="1" applyBorder="1" applyAlignment="1">
      <alignment vertical="top" wrapText="1"/>
    </xf>
    <xf numFmtId="9" fontId="6" fillId="0" borderId="1" xfId="0" applyNumberFormat="1" applyFont="1" applyBorder="1" applyAlignment="1">
      <alignment horizontal="center"/>
    </xf>
    <xf numFmtId="0" fontId="5" fillId="4" borderId="0" xfId="0" applyFont="1" applyFill="1" applyAlignment="1">
      <alignment/>
    </xf>
    <xf numFmtId="0" fontId="5" fillId="4" borderId="0" xfId="0" applyFont="1" applyFill="1" applyAlignment="1">
      <alignment horizontal="center"/>
    </xf>
    <xf numFmtId="0" fontId="5" fillId="4" borderId="0" xfId="0" applyFont="1" applyFill="1" applyAlignment="1">
      <alignment horizontal="center" vertical="top"/>
    </xf>
    <xf numFmtId="0" fontId="5" fillId="4" borderId="0" xfId="0" applyFont="1" applyFill="1" applyAlignment="1">
      <alignment horizontal="right"/>
    </xf>
    <xf numFmtId="0" fontId="5" fillId="4" borderId="0" xfId="0" applyFont="1" applyFill="1" applyAlignment="1">
      <alignment horizontal="left" vertical="top"/>
    </xf>
    <xf numFmtId="0" fontId="5" fillId="4" borderId="1" xfId="0" applyFont="1" applyFill="1" applyBorder="1" applyAlignment="1">
      <alignment horizontal="center" textRotation="90" wrapText="1"/>
    </xf>
    <xf numFmtId="0" fontId="0" fillId="4" borderId="1" xfId="0" applyFont="1" applyFill="1" applyBorder="1" applyAlignment="1">
      <alignment horizontal="left" vertical="top" wrapText="1"/>
    </xf>
    <xf numFmtId="9" fontId="0" fillId="0" borderId="0" xfId="0" applyNumberFormat="1" applyFont="1" applyAlignment="1">
      <alignment horizontal="left" vertical="top" wrapText="1"/>
    </xf>
    <xf numFmtId="9" fontId="0" fillId="0" borderId="1" xfId="0" applyNumberFormat="1" applyFont="1" applyFill="1" applyBorder="1" applyAlignment="1">
      <alignment horizontal="center" vertical="top" wrapText="1"/>
    </xf>
    <xf numFmtId="9" fontId="6" fillId="0" borderId="18" xfId="0" applyNumberFormat="1" applyFont="1" applyFill="1" applyBorder="1" applyAlignment="1" applyProtection="1">
      <alignment horizontal="center" vertical="top" wrapText="1"/>
      <protection locked="0"/>
    </xf>
    <xf numFmtId="164" fontId="6" fillId="0" borderId="1" xfId="0" applyNumberFormat="1" applyFont="1" applyFill="1" applyBorder="1" applyAlignment="1">
      <alignment horizontal="center" vertical="top" wrapText="1"/>
    </xf>
    <xf numFmtId="9" fontId="6" fillId="0" borderId="1" xfId="0" applyNumberFormat="1" applyFont="1" applyFill="1" applyBorder="1" applyAlignment="1" applyProtection="1">
      <alignment horizontal="center" vertical="top" wrapText="1"/>
      <protection locked="0"/>
    </xf>
    <xf numFmtId="0" fontId="0" fillId="0" borderId="1" xfId="0" applyFont="1" applyBorder="1" applyAlignment="1">
      <alignment horizontal="left" vertical="top" wrapText="1"/>
    </xf>
    <xf numFmtId="0" fontId="0" fillId="4" borderId="1" xfId="0" applyFont="1" applyFill="1" applyBorder="1" applyAlignment="1">
      <alignment horizontal="center" vertical="top" wrapText="1"/>
    </xf>
    <xf numFmtId="0" fontId="0" fillId="4" borderId="1" xfId="0" applyFont="1" applyFill="1" applyBorder="1" applyAlignment="1">
      <alignment vertical="top" wrapText="1"/>
    </xf>
    <xf numFmtId="0" fontId="0" fillId="4" borderId="1" xfId="0" applyFont="1" applyFill="1" applyBorder="1" applyAlignment="1">
      <alignment horizontal="right" vertical="top" wrapText="1"/>
    </xf>
    <xf numFmtId="9" fontId="0" fillId="4" borderId="1" xfId="0" applyNumberFormat="1" applyFont="1" applyFill="1" applyBorder="1" applyAlignment="1">
      <alignment horizontal="center" vertical="top" wrapText="1"/>
    </xf>
    <xf numFmtId="9" fontId="0" fillId="4" borderId="1" xfId="21" applyFont="1" applyFill="1" applyBorder="1" applyAlignment="1">
      <alignment horizontal="center" vertical="top" wrapText="1"/>
    </xf>
    <xf numFmtId="0" fontId="6" fillId="4" borderId="0" xfId="0" applyFont="1" applyFill="1" applyAlignment="1">
      <alignment/>
    </xf>
    <xf numFmtId="0" fontId="0" fillId="4" borderId="1" xfId="0" applyFont="1" applyFill="1" applyBorder="1" applyAlignment="1">
      <alignment horizontal="center" vertical="top"/>
    </xf>
    <xf numFmtId="0" fontId="0" fillId="4" borderId="1" xfId="0" applyFont="1" applyFill="1" applyBorder="1" applyAlignment="1">
      <alignment/>
    </xf>
    <xf numFmtId="0" fontId="0" fillId="4" borderId="1" xfId="0" applyFont="1" applyFill="1" applyBorder="1" applyAlignment="1">
      <alignment vertical="top"/>
    </xf>
    <xf numFmtId="0" fontId="0" fillId="4" borderId="0" xfId="0" applyFont="1" applyFill="1" applyBorder="1" applyAlignment="1">
      <alignment horizontal="center" vertical="top"/>
    </xf>
    <xf numFmtId="0" fontId="0" fillId="4" borderId="0" xfId="0" applyFont="1" applyFill="1" applyBorder="1" applyAlignment="1">
      <alignment/>
    </xf>
    <xf numFmtId="0" fontId="0" fillId="4" borderId="0" xfId="0" applyFont="1" applyFill="1" applyAlignment="1">
      <alignment/>
    </xf>
    <xf numFmtId="0" fontId="0" fillId="4" borderId="0" xfId="0" applyFont="1" applyFill="1" applyAlignment="1">
      <alignment horizontal="center" vertical="top"/>
    </xf>
    <xf numFmtId="0" fontId="0" fillId="4" borderId="0" xfId="0" applyFont="1" applyFill="1" applyAlignment="1">
      <alignment horizontal="center"/>
    </xf>
    <xf numFmtId="9" fontId="0" fillId="4" borderId="1" xfId="0" applyNumberFormat="1" applyFont="1" applyFill="1" applyBorder="1" applyAlignment="1">
      <alignment horizontal="center" vertical="center"/>
    </xf>
    <xf numFmtId="0" fontId="6" fillId="4" borderId="0" xfId="0" applyFont="1" applyFill="1" applyAlignment="1">
      <alignment horizontal="center" vertical="top"/>
    </xf>
    <xf numFmtId="0" fontId="6" fillId="4" borderId="0" xfId="0" applyFont="1" applyFill="1" applyAlignment="1">
      <alignment horizontal="center"/>
    </xf>
    <xf numFmtId="0" fontId="5" fillId="0" borderId="5" xfId="0" applyFont="1" applyFill="1" applyBorder="1" applyAlignment="1">
      <alignment horizontal="center" textRotation="90" wrapText="1"/>
    </xf>
    <xf numFmtId="0" fontId="0" fillId="0" borderId="1"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Fill="1" applyBorder="1" applyAlignment="1">
      <alignment vertical="top" wrapText="1"/>
    </xf>
    <xf numFmtId="9" fontId="0" fillId="0" borderId="1" xfId="0" applyNumberFormat="1" applyFont="1" applyFill="1" applyBorder="1" applyAlignment="1">
      <alignment horizontal="center" vertical="top"/>
    </xf>
    <xf numFmtId="9" fontId="5" fillId="0" borderId="0" xfId="0" applyNumberFormat="1" applyFont="1" applyAlignment="1">
      <alignment/>
    </xf>
    <xf numFmtId="0" fontId="5" fillId="0" borderId="3" xfId="0" applyFont="1" applyBorder="1" applyAlignment="1">
      <alignment horizontal="center" textRotation="90" wrapText="1"/>
    </xf>
    <xf numFmtId="0" fontId="0" fillId="0" borderId="1" xfId="0" applyFont="1" applyBorder="1" applyAlignment="1">
      <alignment/>
    </xf>
    <xf numFmtId="9" fontId="0" fillId="0" borderId="1" xfId="0" applyNumberFormat="1" applyFont="1" applyBorder="1" applyAlignment="1">
      <alignment horizontal="center" vertical="top" wrapText="1"/>
    </xf>
    <xf numFmtId="0" fontId="5" fillId="0" borderId="3" xfId="0" applyFont="1" applyFill="1" applyBorder="1" applyAlignment="1">
      <alignment horizontal="center" textRotation="90" wrapText="1"/>
    </xf>
    <xf numFmtId="0" fontId="0" fillId="0" borderId="0" xfId="0" applyFont="1" applyBorder="1" applyAlignment="1">
      <alignment horizontal="left" vertical="top" wrapText="1"/>
    </xf>
    <xf numFmtId="0" fontId="6" fillId="0" borderId="0" xfId="0" applyFont="1" applyBorder="1" applyAlignment="1">
      <alignment horizontal="center"/>
    </xf>
    <xf numFmtId="9" fontId="0" fillId="0" borderId="3" xfId="0" applyNumberFormat="1" applyFont="1" applyBorder="1" applyAlignment="1">
      <alignment horizontal="center" vertical="top" wrapText="1"/>
    </xf>
    <xf numFmtId="0" fontId="0" fillId="0" borderId="0" xfId="0" applyFont="1" applyAlignment="1">
      <alignment vertical="top"/>
    </xf>
    <xf numFmtId="9" fontId="0" fillId="0" borderId="2" xfId="0" applyNumberFormat="1" applyFont="1" applyBorder="1" applyAlignment="1">
      <alignment horizontal="center" vertical="top"/>
    </xf>
    <xf numFmtId="0" fontId="0" fillId="0" borderId="1" xfId="0" applyFont="1" applyBorder="1" applyAlignment="1">
      <alignment horizontal="left" vertical="justify" wrapText="1"/>
    </xf>
    <xf numFmtId="0" fontId="0" fillId="0" borderId="19" xfId="0" applyFont="1" applyBorder="1" applyAlignment="1">
      <alignment horizontal="center" vertical="top"/>
    </xf>
    <xf numFmtId="0" fontId="5" fillId="0" borderId="3" xfId="0" applyFont="1" applyBorder="1" applyAlignment="1">
      <alignment horizontal="center" textRotation="90" wrapText="1"/>
    </xf>
    <xf numFmtId="0" fontId="0" fillId="0" borderId="1" xfId="0" applyFont="1" applyBorder="1" applyAlignment="1">
      <alignment horizontal="center" vertical="top" wrapText="1"/>
    </xf>
    <xf numFmtId="0" fontId="0" fillId="0" borderId="1" xfId="0" applyFont="1" applyBorder="1" applyAlignment="1">
      <alignment horizontal="left" vertical="top" wrapText="1"/>
    </xf>
    <xf numFmtId="0" fontId="0" fillId="0" borderId="3" xfId="0" applyFont="1" applyFill="1" applyBorder="1" applyAlignment="1">
      <alignment horizontal="center" vertical="top" wrapText="1"/>
    </xf>
    <xf numFmtId="0" fontId="0" fillId="0" borderId="1" xfId="0" applyFont="1" applyBorder="1" applyAlignment="1">
      <alignment vertical="top" wrapText="1"/>
    </xf>
    <xf numFmtId="0" fontId="21" fillId="0" borderId="1" xfId="0" applyFont="1" applyBorder="1" applyAlignment="1">
      <alignment vertical="top" wrapText="1"/>
    </xf>
    <xf numFmtId="9" fontId="0" fillId="0" borderId="1" xfId="21" applyFont="1" applyBorder="1" applyAlignment="1">
      <alignment horizontal="center" vertical="top" wrapText="1"/>
    </xf>
    <xf numFmtId="9" fontId="0" fillId="0" borderId="1" xfId="0" applyNumberFormat="1" applyFont="1" applyFill="1" applyBorder="1" applyAlignment="1" applyProtection="1">
      <alignment horizontal="center" vertical="top" wrapText="1"/>
      <protection locked="0"/>
    </xf>
    <xf numFmtId="164" fontId="0" fillId="0" borderId="1" xfId="0" applyNumberFormat="1" applyFont="1" applyFill="1" applyBorder="1" applyAlignment="1">
      <alignment horizontal="center" vertical="top" wrapText="1"/>
    </xf>
    <xf numFmtId="0" fontId="0" fillId="0" borderId="0" xfId="0" applyFont="1" applyAlignment="1">
      <alignment/>
    </xf>
    <xf numFmtId="0" fontId="0" fillId="0" borderId="2" xfId="0" applyFont="1" applyBorder="1" applyAlignment="1">
      <alignment vertical="top" wrapText="1"/>
    </xf>
    <xf numFmtId="0" fontId="21" fillId="0" borderId="2" xfId="0" applyFont="1" applyFill="1" applyBorder="1" applyAlignment="1">
      <alignment horizontal="left" vertical="top" wrapText="1"/>
    </xf>
    <xf numFmtId="9" fontId="0" fillId="0" borderId="1" xfId="0" applyNumberFormat="1" applyFont="1" applyBorder="1" applyAlignment="1">
      <alignment horizontal="center" vertical="top" wrapText="1"/>
    </xf>
    <xf numFmtId="0" fontId="0" fillId="0" borderId="0" xfId="0" applyFont="1" applyAlignment="1">
      <alignment horizontal="left" vertical="top" wrapText="1"/>
    </xf>
    <xf numFmtId="0" fontId="0" fillId="0" borderId="1" xfId="0" applyFont="1" applyFill="1" applyBorder="1" applyAlignment="1">
      <alignment horizontal="center" vertical="top" wrapText="1"/>
    </xf>
    <xf numFmtId="9" fontId="6" fillId="0" borderId="9" xfId="0" applyNumberFormat="1" applyFont="1" applyFill="1" applyBorder="1" applyAlignment="1" applyProtection="1">
      <alignment horizontal="center" vertical="top" wrapText="1"/>
      <protection locked="0"/>
    </xf>
    <xf numFmtId="9" fontId="6" fillId="0" borderId="15" xfId="0" applyNumberFormat="1" applyFont="1" applyFill="1" applyBorder="1" applyAlignment="1" applyProtection="1">
      <alignment horizontal="center" vertical="top" wrapText="1"/>
      <protection locked="0"/>
    </xf>
    <xf numFmtId="0" fontId="6" fillId="0" borderId="1" xfId="0" applyFont="1" applyBorder="1" applyAlignment="1">
      <alignment/>
    </xf>
    <xf numFmtId="0" fontId="6" fillId="0" borderId="1" xfId="0" applyFont="1" applyFill="1" applyBorder="1" applyAlignment="1">
      <alignment/>
    </xf>
    <xf numFmtId="0" fontId="6" fillId="0" borderId="9" xfId="0" applyFont="1" applyFill="1" applyBorder="1" applyAlignment="1" applyProtection="1">
      <alignment/>
      <protection locked="0"/>
    </xf>
    <xf numFmtId="9" fontId="6" fillId="2" borderId="9" xfId="0" applyNumberFormat="1" applyFont="1" applyFill="1" applyBorder="1" applyAlignment="1" applyProtection="1">
      <alignment horizontal="center" vertical="top" wrapText="1"/>
      <protection locked="0"/>
    </xf>
    <xf numFmtId="0" fontId="12" fillId="0" borderId="1" xfId="0" applyFont="1" applyFill="1" applyBorder="1" applyAlignment="1">
      <alignment wrapText="1"/>
    </xf>
    <xf numFmtId="0" fontId="6" fillId="2" borderId="1" xfId="0" applyFont="1" applyFill="1" applyBorder="1" applyAlignment="1">
      <alignment/>
    </xf>
    <xf numFmtId="0" fontId="5" fillId="0" borderId="9" xfId="0" applyFont="1" applyFill="1" applyBorder="1" applyAlignment="1">
      <alignment horizontal="center" textRotation="90" wrapText="1"/>
    </xf>
    <xf numFmtId="0" fontId="0" fillId="0" borderId="9" xfId="0" applyFont="1" applyBorder="1" applyAlignment="1">
      <alignment/>
    </xf>
    <xf numFmtId="0" fontId="0" fillId="0" borderId="9" xfId="0" applyFont="1" applyFill="1" applyBorder="1" applyAlignment="1">
      <alignment/>
    </xf>
    <xf numFmtId="0" fontId="3" fillId="0" borderId="1" xfId="0" applyFont="1" applyBorder="1" applyAlignment="1">
      <alignment/>
    </xf>
    <xf numFmtId="0" fontId="3" fillId="0" borderId="1" xfId="0" applyFont="1" applyFill="1" applyBorder="1" applyAlignment="1">
      <alignment horizontal="center" textRotation="90" wrapText="1"/>
    </xf>
    <xf numFmtId="0" fontId="5" fillId="0" borderId="13" xfId="0" applyFont="1" applyFill="1" applyBorder="1" applyAlignment="1">
      <alignment horizontal="center" textRotation="90" wrapText="1"/>
    </xf>
    <xf numFmtId="9" fontId="6" fillId="0" borderId="9" xfId="0" applyNumberFormat="1" applyFont="1" applyFill="1" applyBorder="1" applyAlignment="1" applyProtection="1">
      <alignment horizontal="center" vertical="top" wrapText="1"/>
      <protection locked="0"/>
    </xf>
    <xf numFmtId="0" fontId="5" fillId="0" borderId="1" xfId="0" applyFont="1" applyBorder="1" applyAlignment="1">
      <alignment horizontal="center" textRotation="90" wrapText="1"/>
    </xf>
    <xf numFmtId="0" fontId="3" fillId="0" borderId="5" xfId="0" applyFont="1" applyFill="1" applyBorder="1" applyAlignment="1">
      <alignment horizontal="center" textRotation="90" wrapText="1"/>
    </xf>
    <xf numFmtId="0" fontId="3" fillId="0" borderId="13" xfId="0" applyFont="1" applyFill="1" applyBorder="1" applyAlignment="1">
      <alignment horizontal="center" textRotation="90" wrapText="1"/>
    </xf>
    <xf numFmtId="9" fontId="0" fillId="0" borderId="9" xfId="0" applyNumberFormat="1" applyFont="1" applyFill="1" applyBorder="1" applyAlignment="1" applyProtection="1">
      <alignment horizontal="center" vertical="top" wrapText="1"/>
      <protection locked="0"/>
    </xf>
    <xf numFmtId="0" fontId="0" fillId="0" borderId="1" xfId="0" applyFont="1" applyBorder="1" applyAlignment="1">
      <alignment/>
    </xf>
    <xf numFmtId="0" fontId="6" fillId="4" borderId="1" xfId="0" applyFont="1" applyFill="1" applyBorder="1" applyAlignment="1">
      <alignment/>
    </xf>
    <xf numFmtId="0" fontId="3" fillId="0" borderId="0" xfId="0" applyFont="1" applyAlignment="1">
      <alignment horizontal="center" vertical="top"/>
    </xf>
    <xf numFmtId="0" fontId="3" fillId="0" borderId="0" xfId="0" applyFont="1" applyAlignment="1">
      <alignment textRotation="90"/>
    </xf>
    <xf numFmtId="0" fontId="0" fillId="0" borderId="9" xfId="0" applyFont="1" applyBorder="1" applyAlignment="1">
      <alignment horizontal="center" vertical="top" wrapText="1"/>
    </xf>
    <xf numFmtId="0" fontId="0" fillId="0" borderId="9" xfId="0" applyFont="1" applyFill="1" applyBorder="1" applyAlignment="1">
      <alignment horizontal="center" vertical="top" wrapText="1"/>
    </xf>
    <xf numFmtId="0" fontId="0" fillId="0" borderId="3" xfId="0" applyFont="1" applyFill="1" applyBorder="1" applyAlignment="1">
      <alignment vertical="top" wrapText="1"/>
    </xf>
    <xf numFmtId="0" fontId="0" fillId="0" borderId="15" xfId="0" applyFont="1" applyFill="1" applyBorder="1" applyAlignment="1">
      <alignment horizontal="center" vertical="top" wrapText="1"/>
    </xf>
    <xf numFmtId="0" fontId="3" fillId="5" borderId="1" xfId="0" applyFont="1" applyFill="1" applyBorder="1" applyAlignment="1">
      <alignment vertical="top" wrapText="1"/>
    </xf>
    <xf numFmtId="0" fontId="5" fillId="5" borderId="1" xfId="0" applyFont="1" applyFill="1" applyBorder="1" applyAlignment="1">
      <alignment vertical="top" wrapText="1"/>
    </xf>
    <xf numFmtId="0" fontId="24" fillId="5" borderId="0" xfId="0" applyFont="1" applyFill="1" applyAlignment="1">
      <alignment vertical="top" wrapText="1"/>
    </xf>
    <xf numFmtId="0" fontId="5" fillId="5" borderId="1"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1" xfId="0" applyFont="1" applyFill="1" applyBorder="1" applyAlignment="1" applyProtection="1">
      <alignment vertical="top" wrapText="1"/>
      <protection locked="0"/>
    </xf>
    <xf numFmtId="0" fontId="0" fillId="0" borderId="21" xfId="0" applyFont="1" applyBorder="1" applyAlignment="1">
      <alignment horizontal="left" vertical="top" wrapText="1"/>
    </xf>
    <xf numFmtId="0" fontId="3" fillId="0" borderId="3" xfId="0" applyFont="1" applyBorder="1" applyAlignment="1">
      <alignment horizontal="center" textRotation="90" wrapText="1"/>
    </xf>
    <xf numFmtId="0" fontId="0" fillId="0" borderId="1" xfId="0" applyFont="1" applyFill="1" applyBorder="1" applyAlignment="1" applyProtection="1">
      <alignment horizontal="left" vertical="top" wrapText="1"/>
      <protection locked="0"/>
    </xf>
    <xf numFmtId="9" fontId="0" fillId="0" borderId="3" xfId="0" applyNumberFormat="1" applyFont="1" applyFill="1" applyBorder="1" applyAlignment="1" applyProtection="1">
      <alignment horizontal="center" vertical="top" wrapText="1"/>
      <protection locked="0"/>
    </xf>
    <xf numFmtId="9" fontId="0" fillId="0" borderId="3" xfId="21" applyFont="1" applyFill="1" applyBorder="1" applyAlignment="1">
      <alignment horizontal="center" vertical="top" wrapText="1"/>
    </xf>
    <xf numFmtId="164" fontId="0" fillId="0" borderId="3" xfId="0" applyNumberFormat="1" applyFont="1" applyFill="1" applyBorder="1" applyAlignment="1">
      <alignment horizontal="center" vertical="top" wrapText="1"/>
    </xf>
    <xf numFmtId="9" fontId="0" fillId="0" borderId="15" xfId="0" applyNumberFormat="1" applyFont="1" applyFill="1" applyBorder="1" applyAlignment="1" applyProtection="1">
      <alignment horizontal="center" vertical="top" wrapText="1"/>
      <protection locked="0"/>
    </xf>
    <xf numFmtId="0" fontId="3" fillId="0" borderId="2" xfId="0" applyFont="1" applyBorder="1" applyAlignment="1">
      <alignment vertical="top" wrapText="1"/>
    </xf>
    <xf numFmtId="9" fontId="0" fillId="0" borderId="2" xfId="0" applyNumberFormat="1" applyFont="1" applyBorder="1" applyAlignment="1">
      <alignment horizontal="center" vertical="top" wrapText="1"/>
    </xf>
    <xf numFmtId="0" fontId="3" fillId="0" borderId="22" xfId="0" applyFont="1" applyBorder="1" applyAlignment="1">
      <alignment vertical="top" wrapText="1"/>
    </xf>
    <xf numFmtId="9" fontId="3" fillId="5" borderId="1" xfId="21" applyFont="1" applyFill="1" applyBorder="1" applyAlignment="1">
      <alignment horizontal="center" vertical="top" wrapText="1"/>
    </xf>
    <xf numFmtId="0" fontId="3" fillId="5" borderId="1" xfId="0" applyFont="1" applyFill="1" applyBorder="1" applyAlignment="1">
      <alignment horizontal="justify" vertical="top"/>
    </xf>
    <xf numFmtId="0" fontId="3" fillId="5" borderId="0" xfId="0" applyFont="1" applyFill="1" applyAlignment="1">
      <alignment vertical="top" wrapText="1"/>
    </xf>
    <xf numFmtId="0" fontId="0" fillId="5" borderId="0" xfId="0" applyFont="1" applyFill="1" applyAlignment="1">
      <alignment vertical="top" wrapText="1"/>
    </xf>
    <xf numFmtId="0" fontId="3" fillId="5"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Fill="1" applyBorder="1" applyAlignment="1">
      <alignment horizontal="justify" vertical="top" wrapText="1"/>
    </xf>
    <xf numFmtId="0" fontId="0" fillId="0" borderId="1" xfId="0" applyFont="1" applyFill="1" applyBorder="1" applyAlignment="1">
      <alignment vertical="top" wrapText="1"/>
    </xf>
    <xf numFmtId="0" fontId="3" fillId="0" borderId="1" xfId="0" applyFont="1" applyFill="1" applyBorder="1" applyAlignment="1">
      <alignment vertical="top" wrapText="1"/>
    </xf>
    <xf numFmtId="9" fontId="0" fillId="0" borderId="1" xfId="0" applyNumberFormat="1" applyFont="1" applyFill="1" applyBorder="1" applyAlignment="1">
      <alignment horizontal="center" vertical="top" wrapText="1"/>
    </xf>
    <xf numFmtId="9" fontId="0" fillId="0" borderId="0" xfId="0" applyNumberFormat="1" applyFont="1" applyFill="1" applyBorder="1" applyAlignment="1" applyProtection="1">
      <alignment horizontal="center" vertical="top" wrapText="1"/>
      <protection locked="0"/>
    </xf>
    <xf numFmtId="0" fontId="0" fillId="0" borderId="0" xfId="0" applyFont="1" applyFill="1" applyAlignment="1">
      <alignment horizontal="left" vertical="top" wrapText="1"/>
    </xf>
    <xf numFmtId="0" fontId="0" fillId="0" borderId="0" xfId="0" applyFont="1" applyFill="1" applyAlignment="1">
      <alignment/>
    </xf>
    <xf numFmtId="0" fontId="0" fillId="0" borderId="0" xfId="0" applyFont="1" applyFill="1" applyAlignment="1">
      <alignment/>
    </xf>
    <xf numFmtId="9" fontId="3" fillId="5" borderId="1" xfId="0" applyNumberFormat="1" applyFont="1" applyFill="1" applyBorder="1" applyAlignment="1">
      <alignment horizontal="center" vertical="top" wrapText="1"/>
    </xf>
    <xf numFmtId="0" fontId="0" fillId="5" borderId="2"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justify" vertical="top" wrapText="1"/>
    </xf>
    <xf numFmtId="0" fontId="5" fillId="0" borderId="0" xfId="0" applyFont="1" applyAlignment="1">
      <alignment wrapText="1"/>
    </xf>
    <xf numFmtId="0" fontId="6" fillId="0" borderId="0" xfId="0" applyFont="1" applyAlignment="1">
      <alignment wrapText="1"/>
    </xf>
    <xf numFmtId="9" fontId="3" fillId="5" borderId="1" xfId="0" applyNumberFormat="1" applyFont="1" applyFill="1" applyBorder="1" applyAlignment="1">
      <alignment horizontal="center" vertical="top" wrapText="1"/>
    </xf>
    <xf numFmtId="0" fontId="3" fillId="5" borderId="1" xfId="0" applyFont="1" applyFill="1" applyBorder="1" applyAlignment="1">
      <alignment horizontal="left" vertical="top" wrapText="1"/>
    </xf>
    <xf numFmtId="0" fontId="0" fillId="0" borderId="1" xfId="0" applyFont="1" applyFill="1" applyBorder="1" applyAlignment="1">
      <alignment horizontal="right" vertical="top" wrapText="1"/>
    </xf>
    <xf numFmtId="0" fontId="5" fillId="0" borderId="1" xfId="0" applyFont="1" applyBorder="1" applyAlignment="1">
      <alignment horizontal="center" textRotation="90" wrapText="1"/>
    </xf>
    <xf numFmtId="0" fontId="5" fillId="0" borderId="3" xfId="0" applyFont="1" applyBorder="1" applyAlignment="1">
      <alignment horizontal="center" textRotation="90" wrapText="1"/>
    </xf>
    <xf numFmtId="0" fontId="1" fillId="0" borderId="0" xfId="0" applyFont="1" applyAlignment="1">
      <alignment horizontal="center"/>
    </xf>
    <xf numFmtId="0" fontId="5" fillId="0" borderId="0" xfId="0" applyFont="1" applyAlignment="1">
      <alignment horizontal="center"/>
    </xf>
    <xf numFmtId="0" fontId="10" fillId="0" borderId="0" xfId="0" applyFont="1" applyAlignment="1">
      <alignment horizontal="left"/>
    </xf>
    <xf numFmtId="0" fontId="5" fillId="4" borderId="0" xfId="0" applyFont="1" applyFill="1" applyAlignment="1">
      <alignment horizontal="center"/>
    </xf>
    <xf numFmtId="0" fontId="1" fillId="4" borderId="0" xfId="0" applyFont="1" applyFill="1" applyAlignment="1">
      <alignment horizontal="center"/>
    </xf>
    <xf numFmtId="0" fontId="5" fillId="4" borderId="1" xfId="0" applyFont="1" applyFill="1" applyBorder="1" applyAlignment="1">
      <alignment horizontal="center" textRotation="90" wrapText="1"/>
    </xf>
    <xf numFmtId="0" fontId="16"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textRotation="90" wrapText="1"/>
    </xf>
    <xf numFmtId="0" fontId="3" fillId="0" borderId="9" xfId="0" applyFont="1" applyBorder="1" applyAlignment="1">
      <alignment horizontal="center" textRotation="90" wrapText="1"/>
    </xf>
    <xf numFmtId="0" fontId="0" fillId="0" borderId="1" xfId="0" applyFont="1" applyBorder="1" applyAlignment="1">
      <alignment horizontal="left" vertical="top" wrapText="1"/>
    </xf>
    <xf numFmtId="0" fontId="0" fillId="0" borderId="1" xfId="0" applyFont="1" applyBorder="1" applyAlignment="1">
      <alignment/>
    </xf>
    <xf numFmtId="9" fontId="0" fillId="0" borderId="1" xfId="0" applyNumberFormat="1"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Fill="1" applyBorder="1" applyAlignment="1">
      <alignment horizontal="center" vertical="top" wrapText="1"/>
    </xf>
    <xf numFmtId="0" fontId="3" fillId="5" borderId="1" xfId="0" applyFont="1" applyFill="1" applyBorder="1" applyAlignment="1" applyProtection="1">
      <alignment horizontal="left" vertical="top" wrapText="1"/>
      <protection locked="0"/>
    </xf>
    <xf numFmtId="0" fontId="0" fillId="0" borderId="15" xfId="0" applyFont="1" applyBorder="1" applyAlignment="1">
      <alignment horizontal="center" vertical="top" wrapText="1"/>
    </xf>
    <xf numFmtId="0" fontId="0" fillId="0" borderId="22" xfId="0" applyFont="1" applyBorder="1" applyAlignment="1">
      <alignment horizontal="center"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10" fillId="0" borderId="0" xfId="0" applyFont="1" applyAlignment="1">
      <alignment horizontal="center"/>
    </xf>
    <xf numFmtId="0" fontId="5" fillId="0" borderId="1" xfId="0" applyFont="1" applyFill="1" applyBorder="1" applyAlignment="1">
      <alignment horizontal="center" textRotation="90" wrapText="1"/>
    </xf>
    <xf numFmtId="0" fontId="5" fillId="0" borderId="3" xfId="0" applyFont="1" applyFill="1" applyBorder="1" applyAlignment="1">
      <alignment horizontal="center" textRotation="90"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odrigo.ther\Configuraci&#243;n%20local\Archivos%20temporales%20de%20Internet\OLK3\Ficha%20vigilancia%20agricola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
          <cell r="D1" t="str">
            <v>02.  Programas de vigilancia, control y erradicación de enfermedades y plagas de importancia económica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26"/>
  <sheetViews>
    <sheetView workbookViewId="0" topLeftCell="C1">
      <selection activeCell="H6" sqref="H6"/>
    </sheetView>
  </sheetViews>
  <sheetFormatPr defaultColWidth="11.421875" defaultRowHeight="12.75"/>
  <cols>
    <col min="1" max="1" width="16.28125" style="6" customWidth="1"/>
    <col min="2" max="2" width="5.28125" style="6" hidden="1" customWidth="1"/>
    <col min="3" max="3" width="22.7109375" style="6" customWidth="1"/>
    <col min="4" max="4" width="5.57421875" style="73" hidden="1" customWidth="1"/>
    <col min="5" max="5" width="47.28125" style="6" customWidth="1"/>
    <col min="6" max="6" width="11.28125" style="7" customWidth="1"/>
    <col min="7" max="7" width="10.7109375" style="73" customWidth="1"/>
    <col min="8" max="8" width="33.421875" style="6" customWidth="1"/>
    <col min="9" max="9" width="44.0039062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75">
      <c r="A1" s="327" t="s">
        <v>241</v>
      </c>
      <c r="B1" s="327"/>
      <c r="C1" s="327"/>
      <c r="D1" s="327"/>
      <c r="E1" s="327"/>
      <c r="F1" s="327"/>
      <c r="G1" s="327"/>
      <c r="H1" s="327"/>
      <c r="I1" s="327"/>
      <c r="J1" s="327"/>
      <c r="K1" s="327"/>
    </row>
    <row r="2" spans="1:7" s="5" customFormat="1" ht="15">
      <c r="A2" s="5" t="s">
        <v>242</v>
      </c>
      <c r="C2" s="5" t="s">
        <v>535</v>
      </c>
      <c r="D2" s="50"/>
      <c r="F2" s="48"/>
      <c r="G2" s="50"/>
    </row>
    <row r="3" spans="1:7" s="5" customFormat="1" ht="15">
      <c r="A3" s="5" t="s">
        <v>244</v>
      </c>
      <c r="C3" s="5" t="s">
        <v>536</v>
      </c>
      <c r="D3" s="50"/>
      <c r="F3" s="48"/>
      <c r="G3" s="50"/>
    </row>
    <row r="4" spans="1:16" s="5" customFormat="1" ht="157.5" customHeight="1">
      <c r="A4" s="325" t="s">
        <v>246</v>
      </c>
      <c r="B4" s="325" t="s">
        <v>247</v>
      </c>
      <c r="C4" s="51" t="s">
        <v>693</v>
      </c>
      <c r="D4" s="325" t="s">
        <v>248</v>
      </c>
      <c r="E4" s="51" t="s">
        <v>694</v>
      </c>
      <c r="F4" s="325" t="s">
        <v>695</v>
      </c>
      <c r="G4" s="325" t="s">
        <v>26</v>
      </c>
      <c r="H4" s="325" t="s">
        <v>27</v>
      </c>
      <c r="I4" s="325" t="s">
        <v>28</v>
      </c>
      <c r="J4" s="325" t="s">
        <v>249</v>
      </c>
      <c r="K4" s="325" t="s">
        <v>31</v>
      </c>
      <c r="L4" s="52" t="s">
        <v>250</v>
      </c>
      <c r="M4" s="52" t="s">
        <v>251</v>
      </c>
      <c r="N4" s="52" t="s">
        <v>252</v>
      </c>
      <c r="O4" s="152" t="s">
        <v>253</v>
      </c>
      <c r="P4" s="325" t="s">
        <v>390</v>
      </c>
    </row>
    <row r="5" spans="1:16" s="5" customFormat="1" ht="22.5" customHeight="1" hidden="1">
      <c r="A5" s="325"/>
      <c r="B5" s="325"/>
      <c r="C5" s="51" t="s">
        <v>254</v>
      </c>
      <c r="D5" s="325"/>
      <c r="E5" s="244" t="s">
        <v>254</v>
      </c>
      <c r="F5" s="326"/>
      <c r="G5" s="326"/>
      <c r="H5" s="326"/>
      <c r="I5" s="326"/>
      <c r="J5" s="326"/>
      <c r="K5" s="326"/>
      <c r="L5" s="54"/>
      <c r="M5" s="55">
        <f>(K5*L5)</f>
        <v>0</v>
      </c>
      <c r="N5" s="54"/>
      <c r="O5" s="153"/>
      <c r="P5" s="325"/>
    </row>
    <row r="6" spans="1:16" s="253" customFormat="1" ht="183" customHeight="1">
      <c r="A6" s="245">
        <v>1</v>
      </c>
      <c r="B6" s="246" t="s">
        <v>537</v>
      </c>
      <c r="C6" s="246" t="s">
        <v>538</v>
      </c>
      <c r="D6" s="245"/>
      <c r="E6" s="57" t="s">
        <v>539</v>
      </c>
      <c r="F6" s="247" t="s">
        <v>36</v>
      </c>
      <c r="G6" s="247" t="s">
        <v>238</v>
      </c>
      <c r="H6" s="248" t="s">
        <v>540</v>
      </c>
      <c r="I6" s="286" t="s">
        <v>326</v>
      </c>
      <c r="J6" s="250">
        <v>1</v>
      </c>
      <c r="K6" s="250">
        <v>0.17</v>
      </c>
      <c r="L6" s="251"/>
      <c r="M6" s="252">
        <f aca="true" t="shared" si="0" ref="M6:M11">IF(L6=J6,K6,J6*K6)</f>
        <v>0.17</v>
      </c>
      <c r="N6" s="251"/>
      <c r="O6" s="277"/>
      <c r="P6" s="278"/>
    </row>
    <row r="7" spans="1:16" s="253" customFormat="1" ht="81.75" customHeight="1">
      <c r="A7" s="245">
        <v>1</v>
      </c>
      <c r="B7" s="245"/>
      <c r="C7" s="246" t="s">
        <v>541</v>
      </c>
      <c r="D7" s="245"/>
      <c r="E7" s="57" t="s">
        <v>542</v>
      </c>
      <c r="F7" s="247" t="s">
        <v>36</v>
      </c>
      <c r="G7" s="247" t="s">
        <v>238</v>
      </c>
      <c r="H7" s="248" t="s">
        <v>329</v>
      </c>
      <c r="I7" s="249" t="s">
        <v>567</v>
      </c>
      <c r="J7" s="250">
        <v>1</v>
      </c>
      <c r="K7" s="250">
        <v>0.17</v>
      </c>
      <c r="L7" s="251"/>
      <c r="M7" s="252">
        <f t="shared" si="0"/>
        <v>0.17</v>
      </c>
      <c r="N7" s="251"/>
      <c r="O7" s="277"/>
      <c r="P7" s="278"/>
    </row>
    <row r="8" spans="1:23" s="253" customFormat="1" ht="164.25" customHeight="1">
      <c r="A8" s="245">
        <v>1</v>
      </c>
      <c r="B8" s="246"/>
      <c r="C8" s="246" t="s">
        <v>568</v>
      </c>
      <c r="D8" s="246"/>
      <c r="E8" s="317" t="s">
        <v>99</v>
      </c>
      <c r="F8" s="247" t="s">
        <v>36</v>
      </c>
      <c r="G8" s="247" t="s">
        <v>238</v>
      </c>
      <c r="H8" s="254" t="s">
        <v>569</v>
      </c>
      <c r="I8" s="255" t="s">
        <v>570</v>
      </c>
      <c r="J8" s="256">
        <v>1</v>
      </c>
      <c r="K8" s="256">
        <v>0.17</v>
      </c>
      <c r="L8" s="251"/>
      <c r="M8" s="252">
        <f t="shared" si="0"/>
        <v>0.17</v>
      </c>
      <c r="N8" s="251"/>
      <c r="O8" s="277"/>
      <c r="P8" s="246"/>
      <c r="Q8" s="257"/>
      <c r="R8" s="257"/>
      <c r="S8" s="257"/>
      <c r="T8" s="257"/>
      <c r="U8" s="257"/>
      <c r="V8" s="257"/>
      <c r="W8" s="257"/>
    </row>
    <row r="9" spans="1:23" s="253" customFormat="1" ht="204" customHeight="1">
      <c r="A9" s="245">
        <v>4</v>
      </c>
      <c r="B9" s="246"/>
      <c r="C9" s="246" t="s">
        <v>571</v>
      </c>
      <c r="D9" s="246"/>
      <c r="E9" s="305" t="s">
        <v>498</v>
      </c>
      <c r="F9" s="258" t="s">
        <v>36</v>
      </c>
      <c r="G9" s="258" t="s">
        <v>238</v>
      </c>
      <c r="H9" s="248" t="s">
        <v>572</v>
      </c>
      <c r="I9" s="248" t="s">
        <v>573</v>
      </c>
      <c r="J9" s="256">
        <v>1</v>
      </c>
      <c r="K9" s="256">
        <v>0.17</v>
      </c>
      <c r="L9" s="251"/>
      <c r="M9" s="252">
        <f t="shared" si="0"/>
        <v>0.17</v>
      </c>
      <c r="N9" s="251"/>
      <c r="O9" s="277"/>
      <c r="P9" s="246"/>
      <c r="Q9" s="257"/>
      <c r="R9" s="257"/>
      <c r="S9" s="257"/>
      <c r="T9" s="257"/>
      <c r="U9" s="257"/>
      <c r="V9" s="257"/>
      <c r="W9" s="257"/>
    </row>
    <row r="10" spans="1:23" s="314" customFormat="1" ht="123" customHeight="1">
      <c r="A10" s="258">
        <v>5</v>
      </c>
      <c r="B10" s="307"/>
      <c r="C10" s="307" t="s">
        <v>574</v>
      </c>
      <c r="D10" s="307"/>
      <c r="E10" s="304" t="s">
        <v>387</v>
      </c>
      <c r="F10" s="247" t="s">
        <v>752</v>
      </c>
      <c r="G10" s="308" t="s">
        <v>238</v>
      </c>
      <c r="H10" s="309" t="s">
        <v>575</v>
      </c>
      <c r="I10" s="310" t="s">
        <v>388</v>
      </c>
      <c r="J10" s="311">
        <v>1</v>
      </c>
      <c r="K10" s="311">
        <v>0.16</v>
      </c>
      <c r="L10" s="312"/>
      <c r="M10" s="252">
        <f t="shared" si="0"/>
        <v>0.16</v>
      </c>
      <c r="N10" s="312"/>
      <c r="O10" s="312"/>
      <c r="P10" s="307"/>
      <c r="Q10" s="313"/>
      <c r="R10" s="313"/>
      <c r="S10" s="313"/>
      <c r="T10" s="313"/>
      <c r="U10" s="313"/>
      <c r="V10" s="313"/>
      <c r="W10" s="313"/>
    </row>
    <row r="11" spans="1:23" s="315" customFormat="1" ht="73.5" customHeight="1">
      <c r="A11" s="307" t="s">
        <v>343</v>
      </c>
      <c r="B11" s="307"/>
      <c r="C11" s="307" t="s">
        <v>297</v>
      </c>
      <c r="D11" s="307"/>
      <c r="E11" s="77" t="s">
        <v>576</v>
      </c>
      <c r="F11" s="258" t="s">
        <v>237</v>
      </c>
      <c r="G11" s="258" t="s">
        <v>238</v>
      </c>
      <c r="H11" s="309" t="s">
        <v>577</v>
      </c>
      <c r="I11" s="309" t="s">
        <v>389</v>
      </c>
      <c r="J11" s="316">
        <v>0.97</v>
      </c>
      <c r="K11" s="311">
        <v>0.16</v>
      </c>
      <c r="L11" s="312"/>
      <c r="M11" s="252">
        <f t="shared" si="0"/>
        <v>0.1552</v>
      </c>
      <c r="N11" s="312"/>
      <c r="O11" s="312"/>
      <c r="P11" s="307"/>
      <c r="Q11" s="313"/>
      <c r="R11" s="313"/>
      <c r="S11" s="313"/>
      <c r="T11" s="313"/>
      <c r="U11" s="313"/>
      <c r="V11" s="313"/>
      <c r="W11" s="313"/>
    </row>
    <row r="12" spans="1:23" ht="14.25">
      <c r="A12" s="67"/>
      <c r="B12" s="67"/>
      <c r="C12" s="67"/>
      <c r="D12" s="67"/>
      <c r="E12" s="67"/>
      <c r="F12" s="67"/>
      <c r="G12" s="67"/>
      <c r="H12" s="67"/>
      <c r="I12" s="67"/>
      <c r="J12" s="67"/>
      <c r="K12" s="177">
        <f>SUM(K6:K11)</f>
        <v>1</v>
      </c>
      <c r="L12" s="68"/>
      <c r="M12" s="90">
        <f>SUM(M6:M9)</f>
        <v>0.68</v>
      </c>
      <c r="N12" s="68"/>
      <c r="O12" s="68"/>
      <c r="P12" s="67"/>
      <c r="Q12" s="67"/>
      <c r="R12" s="67"/>
      <c r="S12" s="67"/>
      <c r="T12" s="67"/>
      <c r="U12" s="67"/>
      <c r="V12" s="67"/>
      <c r="W12" s="67"/>
    </row>
    <row r="13" spans="3:23" ht="14.25">
      <c r="C13" s="67"/>
      <c r="D13" s="67"/>
      <c r="E13" s="67"/>
      <c r="F13" s="67"/>
      <c r="G13" s="67"/>
      <c r="H13" s="67"/>
      <c r="I13" s="67"/>
      <c r="J13" s="67"/>
      <c r="K13" s="67"/>
      <c r="L13" s="68"/>
      <c r="M13" s="69"/>
      <c r="N13" s="68"/>
      <c r="O13" s="68"/>
      <c r="P13" s="67"/>
      <c r="Q13" s="67"/>
      <c r="R13" s="67"/>
      <c r="S13" s="67"/>
      <c r="T13" s="67"/>
      <c r="U13" s="67"/>
      <c r="V13" s="67"/>
      <c r="W13" s="67"/>
    </row>
    <row r="14" spans="3:23" ht="14.25">
      <c r="C14" s="67"/>
      <c r="D14" s="67"/>
      <c r="E14" s="67"/>
      <c r="F14" s="67"/>
      <c r="G14" s="67"/>
      <c r="H14" s="67"/>
      <c r="I14" s="67"/>
      <c r="J14" s="67"/>
      <c r="K14" s="67"/>
      <c r="L14" s="68"/>
      <c r="M14" s="69"/>
      <c r="N14" s="68"/>
      <c r="O14" s="68"/>
      <c r="P14" s="67"/>
      <c r="Q14" s="67"/>
      <c r="R14" s="67"/>
      <c r="S14" s="67"/>
      <c r="T14" s="67"/>
      <c r="U14" s="67"/>
      <c r="V14" s="67"/>
      <c r="W14" s="67"/>
    </row>
    <row r="15" spans="3:23" ht="14.25">
      <c r="C15" s="67"/>
      <c r="D15" s="67"/>
      <c r="E15" s="67"/>
      <c r="F15" s="67"/>
      <c r="G15" s="67"/>
      <c r="H15" s="67"/>
      <c r="I15" s="67"/>
      <c r="J15" s="67"/>
      <c r="K15" s="67"/>
      <c r="L15" s="68"/>
      <c r="M15" s="69"/>
      <c r="N15" s="68"/>
      <c r="O15" s="68"/>
      <c r="P15" s="67"/>
      <c r="Q15" s="67"/>
      <c r="R15" s="67"/>
      <c r="S15" s="67"/>
      <c r="T15" s="67"/>
      <c r="U15" s="67"/>
      <c r="V15" s="67"/>
      <c r="W15" s="67"/>
    </row>
    <row r="16" spans="3:23" ht="15">
      <c r="C16" s="67"/>
      <c r="D16" s="67"/>
      <c r="E16" s="67"/>
      <c r="F16" s="67"/>
      <c r="G16" s="67"/>
      <c r="H16" s="67"/>
      <c r="I16" s="67"/>
      <c r="J16" s="67"/>
      <c r="K16" s="67"/>
      <c r="L16" s="70"/>
      <c r="M16" s="72"/>
      <c r="N16" s="70"/>
      <c r="O16" s="70"/>
      <c r="P16" s="67"/>
      <c r="Q16" s="67"/>
      <c r="R16" s="67"/>
      <c r="S16" s="67"/>
      <c r="T16" s="67"/>
      <c r="U16" s="67"/>
      <c r="V16" s="67"/>
      <c r="W16" s="67"/>
    </row>
    <row r="17" spans="3:23" ht="14.25">
      <c r="C17" s="67"/>
      <c r="D17" s="67"/>
      <c r="E17" s="67"/>
      <c r="F17" s="67"/>
      <c r="G17" s="67"/>
      <c r="H17" s="67"/>
      <c r="I17" s="67"/>
      <c r="J17" s="67"/>
      <c r="K17" s="67"/>
      <c r="L17" s="67"/>
      <c r="M17" s="67"/>
      <c r="N17" s="67"/>
      <c r="O17" s="67"/>
      <c r="P17" s="67"/>
      <c r="Q17" s="67"/>
      <c r="R17" s="67"/>
      <c r="S17" s="67"/>
      <c r="T17" s="67"/>
      <c r="U17" s="67"/>
      <c r="V17" s="67"/>
      <c r="W17" s="67"/>
    </row>
    <row r="18" spans="3:23" ht="14.25">
      <c r="C18" s="67"/>
      <c r="D18" s="67"/>
      <c r="E18" s="67"/>
      <c r="F18" s="67"/>
      <c r="G18" s="67"/>
      <c r="H18" s="67"/>
      <c r="I18" s="67"/>
      <c r="J18" s="67"/>
      <c r="K18" s="67"/>
      <c r="L18" s="67"/>
      <c r="M18" s="67"/>
      <c r="N18" s="67"/>
      <c r="O18" s="67"/>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sheetData>
  <mergeCells count="11">
    <mergeCell ref="A1:K1"/>
    <mergeCell ref="A4:A5"/>
    <mergeCell ref="B4:B5"/>
    <mergeCell ref="D4:D5"/>
    <mergeCell ref="F4:F5"/>
    <mergeCell ref="G4:G5"/>
    <mergeCell ref="H4:H5"/>
    <mergeCell ref="I4:I5"/>
    <mergeCell ref="P4:P5"/>
    <mergeCell ref="J4:J5"/>
    <mergeCell ref="K4:K5"/>
  </mergeCells>
  <printOptions/>
  <pageMargins left="0" right="0" top="0" bottom="0.1968503937007874" header="0" footer="0"/>
  <pageSetup horizontalDpi="600" verticalDpi="600" orientation="landscape" paperSize="14" scale="70" r:id="rId1"/>
</worksheet>
</file>

<file path=xl/worksheets/sheet10.xml><?xml version="1.0" encoding="utf-8"?>
<worksheet xmlns="http://schemas.openxmlformats.org/spreadsheetml/2006/main" xmlns:r="http://schemas.openxmlformats.org/officeDocument/2006/relationships">
  <dimension ref="A1:W23"/>
  <sheetViews>
    <sheetView workbookViewId="0" topLeftCell="F6">
      <selection activeCell="H11" sqref="H11"/>
    </sheetView>
  </sheetViews>
  <sheetFormatPr defaultColWidth="11.421875" defaultRowHeight="12.75"/>
  <cols>
    <col min="1" max="1" width="16.28125" style="6" customWidth="1"/>
    <col min="2" max="2" width="5.28125" style="6" hidden="1" customWidth="1"/>
    <col min="3" max="3" width="24.28125" style="6" bestFit="1"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11" s="5" customFormat="1" ht="15">
      <c r="A5" s="5" t="s">
        <v>242</v>
      </c>
      <c r="C5" s="5" t="s">
        <v>589</v>
      </c>
      <c r="D5" s="50"/>
      <c r="F5" s="48"/>
      <c r="G5" s="50"/>
      <c r="K5" s="232"/>
    </row>
    <row r="6" spans="1:7" s="5" customFormat="1" ht="15">
      <c r="A6" s="5" t="s">
        <v>244</v>
      </c>
      <c r="C6" s="5" t="s">
        <v>590</v>
      </c>
      <c r="D6" s="50"/>
      <c r="F6" s="48"/>
      <c r="G6" s="50"/>
    </row>
    <row r="7" spans="4:7" s="5" customFormat="1" ht="15">
      <c r="D7" s="50"/>
      <c r="F7" s="48"/>
      <c r="G7" s="50"/>
    </row>
    <row r="8" spans="1:16" s="5" customFormat="1" ht="157.5" customHeight="1">
      <c r="A8" s="233" t="s">
        <v>246</v>
      </c>
      <c r="B8" s="233" t="s">
        <v>247</v>
      </c>
      <c r="C8" s="233" t="s">
        <v>693</v>
      </c>
      <c r="D8" s="233" t="s">
        <v>248</v>
      </c>
      <c r="E8" s="233" t="s">
        <v>694</v>
      </c>
      <c r="F8" s="233" t="s">
        <v>695</v>
      </c>
      <c r="G8" s="233" t="s">
        <v>26</v>
      </c>
      <c r="H8" s="233" t="s">
        <v>27</v>
      </c>
      <c r="I8" s="233" t="s">
        <v>28</v>
      </c>
      <c r="J8" s="233" t="s">
        <v>249</v>
      </c>
      <c r="K8" s="233" t="s">
        <v>31</v>
      </c>
      <c r="L8" s="227" t="s">
        <v>250</v>
      </c>
      <c r="M8" s="227" t="s">
        <v>251</v>
      </c>
      <c r="N8" s="227" t="s">
        <v>252</v>
      </c>
      <c r="O8" s="272" t="s">
        <v>253</v>
      </c>
      <c r="P8" s="274" t="s">
        <v>102</v>
      </c>
    </row>
    <row r="9" spans="1:16" ht="38.25">
      <c r="A9" s="228" t="s">
        <v>343</v>
      </c>
      <c r="B9" s="229"/>
      <c r="C9" s="230" t="s">
        <v>591</v>
      </c>
      <c r="D9" s="229"/>
      <c r="E9" s="230" t="s">
        <v>592</v>
      </c>
      <c r="F9" s="228" t="s">
        <v>36</v>
      </c>
      <c r="G9" s="228" t="s">
        <v>37</v>
      </c>
      <c r="H9" s="230" t="s">
        <v>593</v>
      </c>
      <c r="I9" s="230" t="s">
        <v>594</v>
      </c>
      <c r="J9" s="231">
        <v>0.8</v>
      </c>
      <c r="K9" s="205">
        <v>0.25</v>
      </c>
      <c r="L9" s="206"/>
      <c r="M9" s="207">
        <f>IF(L9=J9,K9,J9*K9)</f>
        <v>0.2</v>
      </c>
      <c r="N9" s="208"/>
      <c r="O9" s="273"/>
      <c r="P9" s="261"/>
    </row>
    <row r="10" spans="1:23" ht="38.25">
      <c r="A10" s="228" t="s">
        <v>343</v>
      </c>
      <c r="B10" s="209"/>
      <c r="C10" s="230" t="s">
        <v>591</v>
      </c>
      <c r="D10" s="209"/>
      <c r="E10" s="230" t="s">
        <v>595</v>
      </c>
      <c r="F10" s="228" t="s">
        <v>36</v>
      </c>
      <c r="G10" s="228" t="s">
        <v>37</v>
      </c>
      <c r="H10" s="230" t="s">
        <v>593</v>
      </c>
      <c r="I10" s="230" t="s">
        <v>594</v>
      </c>
      <c r="J10" s="231">
        <v>0.8</v>
      </c>
      <c r="K10" s="205">
        <v>0.25</v>
      </c>
      <c r="L10" s="206"/>
      <c r="M10" s="207">
        <f>IF(L10=J10,K10,J10*K10)</f>
        <v>0.2</v>
      </c>
      <c r="N10" s="208"/>
      <c r="O10" s="273"/>
      <c r="P10" s="93"/>
      <c r="Q10" s="67"/>
      <c r="R10" s="67"/>
      <c r="S10" s="67"/>
      <c r="T10" s="67"/>
      <c r="U10" s="67"/>
      <c r="V10" s="67"/>
      <c r="W10" s="67"/>
    </row>
    <row r="11" spans="1:23" s="12" customFormat="1" ht="51">
      <c r="A11" s="228" t="s">
        <v>343</v>
      </c>
      <c r="B11" s="318"/>
      <c r="C11" s="319" t="s">
        <v>591</v>
      </c>
      <c r="D11" s="318"/>
      <c r="E11" s="319" t="s">
        <v>596</v>
      </c>
      <c r="F11" s="228" t="s">
        <v>36</v>
      </c>
      <c r="G11" s="228" t="s">
        <v>238</v>
      </c>
      <c r="H11" s="323" t="s">
        <v>327</v>
      </c>
      <c r="I11" s="318" t="s">
        <v>597</v>
      </c>
      <c r="J11" s="322">
        <v>0.62</v>
      </c>
      <c r="K11" s="205">
        <v>0.05</v>
      </c>
      <c r="L11" s="206"/>
      <c r="M11" s="207">
        <f>IF(L11=J11,K11,J11*K11)</f>
        <v>0.031</v>
      </c>
      <c r="N11" s="208"/>
      <c r="O11" s="273"/>
      <c r="P11" s="96"/>
      <c r="Q11" s="80"/>
      <c r="R11" s="80"/>
      <c r="S11" s="80"/>
      <c r="T11" s="80"/>
      <c r="U11" s="80"/>
      <c r="V11" s="80"/>
      <c r="W11" s="80"/>
    </row>
    <row r="12" spans="1:23" ht="51">
      <c r="A12" s="228" t="s">
        <v>343</v>
      </c>
      <c r="B12" s="234"/>
      <c r="C12" s="209" t="s">
        <v>591</v>
      </c>
      <c r="D12" s="209"/>
      <c r="E12" s="209" t="s">
        <v>598</v>
      </c>
      <c r="F12" s="209" t="s">
        <v>36</v>
      </c>
      <c r="G12" s="209" t="s">
        <v>37</v>
      </c>
      <c r="H12" s="209" t="s">
        <v>599</v>
      </c>
      <c r="I12" s="209" t="s">
        <v>600</v>
      </c>
      <c r="J12" s="235">
        <v>1</v>
      </c>
      <c r="K12" s="205">
        <v>0.1</v>
      </c>
      <c r="L12" s="68"/>
      <c r="M12" s="69"/>
      <c r="N12" s="68"/>
      <c r="O12" s="68"/>
      <c r="P12" s="93"/>
      <c r="Q12" s="67"/>
      <c r="R12" s="67"/>
      <c r="S12" s="67"/>
      <c r="T12" s="67"/>
      <c r="U12" s="67"/>
      <c r="V12" s="67"/>
      <c r="W12" s="67"/>
    </row>
    <row r="13" spans="1:23" ht="25.5">
      <c r="A13" s="228" t="s">
        <v>343</v>
      </c>
      <c r="B13" s="234"/>
      <c r="C13" s="209" t="s">
        <v>591</v>
      </c>
      <c r="D13" s="209"/>
      <c r="E13" s="209" t="s">
        <v>601</v>
      </c>
      <c r="F13" s="209" t="s">
        <v>36</v>
      </c>
      <c r="G13" s="209" t="s">
        <v>37</v>
      </c>
      <c r="H13" s="209" t="s">
        <v>602</v>
      </c>
      <c r="I13" s="209" t="s">
        <v>600</v>
      </c>
      <c r="J13" s="235">
        <v>1</v>
      </c>
      <c r="K13" s="205">
        <v>0.1</v>
      </c>
      <c r="L13" s="70"/>
      <c r="M13" s="72"/>
      <c r="N13" s="70"/>
      <c r="O13" s="70"/>
      <c r="P13" s="93"/>
      <c r="Q13" s="67"/>
      <c r="R13" s="67"/>
      <c r="S13" s="67"/>
      <c r="T13" s="67"/>
      <c r="U13" s="67"/>
      <c r="V13" s="67"/>
      <c r="W13" s="67"/>
    </row>
    <row r="14" spans="1:23" ht="25.5">
      <c r="A14" s="228" t="s">
        <v>343</v>
      </c>
      <c r="B14" s="234"/>
      <c r="C14" s="209" t="s">
        <v>591</v>
      </c>
      <c r="D14" s="209"/>
      <c r="E14" s="209" t="s">
        <v>603</v>
      </c>
      <c r="F14" s="209" t="s">
        <v>36</v>
      </c>
      <c r="G14" s="209" t="s">
        <v>238</v>
      </c>
      <c r="H14" s="209" t="s">
        <v>604</v>
      </c>
      <c r="I14" s="209" t="s">
        <v>605</v>
      </c>
      <c r="J14" s="235">
        <v>1</v>
      </c>
      <c r="K14" s="205">
        <v>0.1</v>
      </c>
      <c r="L14" s="67"/>
      <c r="M14" s="67"/>
      <c r="N14" s="67"/>
      <c r="O14" s="67"/>
      <c r="P14" s="93"/>
      <c r="Q14" s="67"/>
      <c r="R14" s="67"/>
      <c r="S14" s="67"/>
      <c r="T14" s="67"/>
      <c r="U14" s="67"/>
      <c r="V14" s="67"/>
      <c r="W14" s="67"/>
    </row>
    <row r="15" spans="1:23" ht="25.5">
      <c r="A15" s="228" t="s">
        <v>343</v>
      </c>
      <c r="B15" s="234"/>
      <c r="C15" s="209" t="s">
        <v>591</v>
      </c>
      <c r="D15" s="209"/>
      <c r="E15" s="209" t="s">
        <v>606</v>
      </c>
      <c r="F15" s="209" t="s">
        <v>36</v>
      </c>
      <c r="G15" s="209" t="s">
        <v>37</v>
      </c>
      <c r="H15" s="209" t="s">
        <v>607</v>
      </c>
      <c r="I15" s="209" t="s">
        <v>600</v>
      </c>
      <c r="J15" s="235">
        <v>1</v>
      </c>
      <c r="K15" s="205">
        <v>0.1</v>
      </c>
      <c r="L15" s="67"/>
      <c r="M15" s="67"/>
      <c r="N15" s="67"/>
      <c r="O15" s="67"/>
      <c r="P15" s="93"/>
      <c r="Q15" s="67"/>
      <c r="R15" s="67"/>
      <c r="S15" s="67"/>
      <c r="T15" s="67"/>
      <c r="U15" s="67"/>
      <c r="V15" s="67"/>
      <c r="W15" s="67"/>
    </row>
    <row r="16" spans="1:23" ht="25.5">
      <c r="A16" s="228" t="s">
        <v>343</v>
      </c>
      <c r="B16" s="234"/>
      <c r="C16" s="209" t="s">
        <v>591</v>
      </c>
      <c r="D16" s="209"/>
      <c r="E16" s="209" t="s">
        <v>608</v>
      </c>
      <c r="F16" s="209" t="s">
        <v>36</v>
      </c>
      <c r="G16" s="209" t="s">
        <v>37</v>
      </c>
      <c r="H16" s="209" t="s">
        <v>609</v>
      </c>
      <c r="I16" s="209" t="s">
        <v>600</v>
      </c>
      <c r="J16" s="235">
        <v>1</v>
      </c>
      <c r="K16" s="205">
        <v>0.05</v>
      </c>
      <c r="L16" s="67"/>
      <c r="M16" s="67"/>
      <c r="N16" s="67"/>
      <c r="O16" s="67"/>
      <c r="P16" s="93"/>
      <c r="Q16" s="67"/>
      <c r="R16" s="67"/>
      <c r="S16" s="67"/>
      <c r="T16" s="67"/>
      <c r="U16" s="67"/>
      <c r="V16" s="67"/>
      <c r="W16" s="67"/>
    </row>
    <row r="17" spans="3:23" ht="14.25">
      <c r="C17" s="67"/>
      <c r="D17" s="67"/>
      <c r="E17" s="67"/>
      <c r="F17" s="67"/>
      <c r="G17" s="67"/>
      <c r="H17" s="67"/>
      <c r="I17" s="67"/>
      <c r="J17" s="67"/>
      <c r="K17" s="205">
        <f>SUM(K9:K16)</f>
        <v>1</v>
      </c>
      <c r="L17" s="67"/>
      <c r="M17" s="67"/>
      <c r="N17" s="67"/>
      <c r="O17" s="67"/>
      <c r="P17" s="67"/>
      <c r="Q17" s="67"/>
      <c r="R17" s="67"/>
      <c r="S17" s="67"/>
      <c r="T17" s="67"/>
      <c r="U17" s="67"/>
      <c r="V17" s="67"/>
      <c r="W17" s="67"/>
    </row>
    <row r="18" spans="3:23" ht="14.25">
      <c r="C18" s="67"/>
      <c r="D18" s="67"/>
      <c r="E18" s="67"/>
      <c r="F18" s="67"/>
      <c r="G18" s="67"/>
      <c r="H18" s="67"/>
      <c r="I18" s="67"/>
      <c r="J18" s="67"/>
      <c r="K18" s="67"/>
      <c r="L18" s="67"/>
      <c r="M18" s="67"/>
      <c r="N18" s="67"/>
      <c r="O18" s="67"/>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sheetData>
  <mergeCells count="3">
    <mergeCell ref="A1:K1"/>
    <mergeCell ref="A2:K2"/>
    <mergeCell ref="A3:K3"/>
  </mergeCells>
  <printOptions/>
  <pageMargins left="0.1968503937007874" right="0.1968503937007874" top="0.1968503937007874" bottom="0.1968503937007874" header="0" footer="0"/>
  <pageSetup horizontalDpi="600" verticalDpi="600" orientation="landscape" paperSize="14" scale="70" r:id="rId1"/>
</worksheet>
</file>

<file path=xl/worksheets/sheet11.xml><?xml version="1.0" encoding="utf-8"?>
<worksheet xmlns="http://schemas.openxmlformats.org/spreadsheetml/2006/main" xmlns:r="http://schemas.openxmlformats.org/officeDocument/2006/relationships">
  <dimension ref="A1:M18"/>
  <sheetViews>
    <sheetView workbookViewId="0" topLeftCell="A5">
      <selection activeCell="G11" sqref="G11"/>
    </sheetView>
  </sheetViews>
  <sheetFormatPr defaultColWidth="11.421875" defaultRowHeight="12.75"/>
  <cols>
    <col min="1" max="1" width="21.00390625" style="215" customWidth="1"/>
    <col min="2" max="2" width="5.28125" style="215" hidden="1" customWidth="1"/>
    <col min="3" max="3" width="5.7109375" style="215" hidden="1" customWidth="1"/>
    <col min="4" max="4" width="26.00390625" style="215" customWidth="1"/>
    <col min="5" max="5" width="5.57421875" style="225" hidden="1" customWidth="1"/>
    <col min="6" max="6" width="54.140625" style="215" customWidth="1"/>
    <col min="7" max="7" width="12.7109375" style="226" customWidth="1"/>
    <col min="8" max="8" width="13.00390625" style="225" customWidth="1"/>
    <col min="9" max="9" width="41.00390625" style="215" customWidth="1"/>
    <col min="10" max="10" width="31.140625" style="215" customWidth="1"/>
    <col min="11" max="11" width="12.28125" style="215" customWidth="1"/>
    <col min="12" max="12" width="11.8515625" style="215" customWidth="1"/>
    <col min="13" max="16384" width="11.421875" style="215" customWidth="1"/>
  </cols>
  <sheetData>
    <row r="1" spans="1:12" s="197" customFormat="1" ht="15">
      <c r="A1" s="330"/>
      <c r="B1" s="330"/>
      <c r="C1" s="330"/>
      <c r="D1" s="330"/>
      <c r="E1" s="330"/>
      <c r="F1" s="330"/>
      <c r="G1" s="330"/>
      <c r="H1" s="330"/>
      <c r="I1" s="330"/>
      <c r="J1" s="330"/>
      <c r="K1" s="330"/>
      <c r="L1" s="330"/>
    </row>
    <row r="2" spans="1:8" s="197" customFormat="1" ht="15">
      <c r="A2" s="198"/>
      <c r="B2" s="198"/>
      <c r="C2" s="198"/>
      <c r="E2" s="199"/>
      <c r="G2" s="198"/>
      <c r="H2" s="199"/>
    </row>
    <row r="3" spans="1:12" s="197" customFormat="1" ht="15.75">
      <c r="A3" s="331" t="s">
        <v>112</v>
      </c>
      <c r="B3" s="331"/>
      <c r="C3" s="331"/>
      <c r="D3" s="331"/>
      <c r="E3" s="331"/>
      <c r="F3" s="331"/>
      <c r="G3" s="331"/>
      <c r="H3" s="331"/>
      <c r="I3" s="331"/>
      <c r="J3" s="331"/>
      <c r="K3" s="331"/>
      <c r="L3" s="331"/>
    </row>
    <row r="4" spans="5:8" s="197" customFormat="1" ht="15">
      <c r="E4" s="199"/>
      <c r="G4" s="200"/>
      <c r="H4" s="201"/>
    </row>
    <row r="5" spans="1:8" s="197" customFormat="1" ht="15">
      <c r="A5" s="197" t="s">
        <v>622</v>
      </c>
      <c r="D5" s="197" t="s">
        <v>623</v>
      </c>
      <c r="E5" s="199"/>
      <c r="G5" s="198"/>
      <c r="H5" s="199"/>
    </row>
    <row r="6" spans="1:8" s="197" customFormat="1" ht="15">
      <c r="A6" s="197" t="s">
        <v>624</v>
      </c>
      <c r="D6" s="197" t="s">
        <v>625</v>
      </c>
      <c r="E6" s="199"/>
      <c r="G6" s="198"/>
      <c r="H6" s="199"/>
    </row>
    <row r="7" spans="5:8" s="197" customFormat="1" ht="15">
      <c r="E7" s="199"/>
      <c r="G7" s="198"/>
      <c r="H7" s="199"/>
    </row>
    <row r="8" spans="1:13" s="197" customFormat="1" ht="143.25" customHeight="1">
      <c r="A8" s="332" t="s">
        <v>692</v>
      </c>
      <c r="B8" s="332" t="s">
        <v>247</v>
      </c>
      <c r="C8" s="332" t="s">
        <v>626</v>
      </c>
      <c r="D8" s="202" t="s">
        <v>693</v>
      </c>
      <c r="E8" s="332" t="s">
        <v>248</v>
      </c>
      <c r="F8" s="202" t="s">
        <v>694</v>
      </c>
      <c r="G8" s="332" t="s">
        <v>695</v>
      </c>
      <c r="H8" s="332" t="s">
        <v>26</v>
      </c>
      <c r="I8" s="332" t="s">
        <v>27</v>
      </c>
      <c r="J8" s="332" t="s">
        <v>28</v>
      </c>
      <c r="K8" s="332" t="s">
        <v>29</v>
      </c>
      <c r="L8" s="332" t="s">
        <v>31</v>
      </c>
      <c r="M8" s="332" t="s">
        <v>102</v>
      </c>
    </row>
    <row r="9" spans="1:13" s="197" customFormat="1" ht="22.5" customHeight="1" hidden="1">
      <c r="A9" s="332"/>
      <c r="B9" s="332"/>
      <c r="C9" s="332"/>
      <c r="D9" s="202" t="s">
        <v>254</v>
      </c>
      <c r="E9" s="332"/>
      <c r="F9" s="202" t="s">
        <v>254</v>
      </c>
      <c r="G9" s="332"/>
      <c r="H9" s="332"/>
      <c r="I9" s="332"/>
      <c r="J9" s="332"/>
      <c r="K9" s="332"/>
      <c r="L9" s="332"/>
      <c r="M9" s="332"/>
    </row>
    <row r="10" spans="1:13" s="12" customFormat="1" ht="63.75" customHeight="1">
      <c r="A10" s="25" t="s">
        <v>343</v>
      </c>
      <c r="B10" s="24">
        <v>122</v>
      </c>
      <c r="C10" s="77"/>
      <c r="D10" s="77" t="s">
        <v>627</v>
      </c>
      <c r="E10" s="324"/>
      <c r="F10" s="286" t="s">
        <v>409</v>
      </c>
      <c r="G10" s="24" t="s">
        <v>237</v>
      </c>
      <c r="H10" s="24" t="s">
        <v>37</v>
      </c>
      <c r="I10" s="286" t="s">
        <v>410</v>
      </c>
      <c r="J10" s="77" t="s">
        <v>628</v>
      </c>
      <c r="K10" s="316">
        <v>0.85</v>
      </c>
      <c r="L10" s="39">
        <v>0.2</v>
      </c>
      <c r="M10" s="262"/>
    </row>
    <row r="11" spans="1:13" ht="68.25" customHeight="1">
      <c r="A11" s="203" t="s">
        <v>343</v>
      </c>
      <c r="B11" s="216">
        <v>122</v>
      </c>
      <c r="C11" s="217"/>
      <c r="D11" s="211" t="s">
        <v>627</v>
      </c>
      <c r="E11" s="212"/>
      <c r="F11" s="211" t="s">
        <v>629</v>
      </c>
      <c r="G11" s="210" t="s">
        <v>36</v>
      </c>
      <c r="H11" s="210" t="s">
        <v>238</v>
      </c>
      <c r="I11" s="211" t="s">
        <v>630</v>
      </c>
      <c r="J11" s="211" t="s">
        <v>631</v>
      </c>
      <c r="K11" s="213">
        <v>1</v>
      </c>
      <c r="L11" s="214">
        <v>0.15</v>
      </c>
      <c r="M11" s="279"/>
    </row>
    <row r="12" spans="1:13" ht="67.5" customHeight="1">
      <c r="A12" s="203" t="s">
        <v>343</v>
      </c>
      <c r="B12" s="216">
        <v>117</v>
      </c>
      <c r="C12" s="218">
        <v>1864</v>
      </c>
      <c r="D12" s="211" t="s">
        <v>627</v>
      </c>
      <c r="E12" s="212"/>
      <c r="F12" s="211" t="s">
        <v>632</v>
      </c>
      <c r="G12" s="210" t="s">
        <v>36</v>
      </c>
      <c r="H12" s="210" t="s">
        <v>37</v>
      </c>
      <c r="I12" s="211" t="s">
        <v>633</v>
      </c>
      <c r="J12" s="211" t="s">
        <v>634</v>
      </c>
      <c r="K12" s="213">
        <v>0.9</v>
      </c>
      <c r="L12" s="214">
        <v>0.1</v>
      </c>
      <c r="M12" s="279"/>
    </row>
    <row r="13" spans="1:13" ht="63.75">
      <c r="A13" s="203" t="s">
        <v>343</v>
      </c>
      <c r="B13" s="216">
        <v>122</v>
      </c>
      <c r="C13" s="217"/>
      <c r="D13" s="211" t="s">
        <v>635</v>
      </c>
      <c r="E13" s="212"/>
      <c r="F13" s="211" t="s">
        <v>274</v>
      </c>
      <c r="G13" s="210" t="s">
        <v>36</v>
      </c>
      <c r="H13" s="210" t="s">
        <v>238</v>
      </c>
      <c r="I13" s="211" t="s">
        <v>636</v>
      </c>
      <c r="J13" s="211" t="s">
        <v>637</v>
      </c>
      <c r="K13" s="213">
        <v>1</v>
      </c>
      <c r="L13" s="214">
        <v>0.15</v>
      </c>
      <c r="M13" s="279"/>
    </row>
    <row r="14" spans="1:13" ht="51">
      <c r="A14" s="203" t="s">
        <v>343</v>
      </c>
      <c r="B14" s="216">
        <v>123</v>
      </c>
      <c r="C14" s="217"/>
      <c r="D14" s="211" t="s">
        <v>635</v>
      </c>
      <c r="E14" s="212"/>
      <c r="F14" s="211" t="s">
        <v>411</v>
      </c>
      <c r="G14" s="210" t="s">
        <v>36</v>
      </c>
      <c r="H14" s="210" t="s">
        <v>37</v>
      </c>
      <c r="I14" s="211" t="s">
        <v>412</v>
      </c>
      <c r="J14" s="211" t="s">
        <v>413</v>
      </c>
      <c r="K14" s="213">
        <v>1</v>
      </c>
      <c r="L14" s="214">
        <v>0.1</v>
      </c>
      <c r="M14" s="279"/>
    </row>
    <row r="15" spans="1:13" ht="38.25">
      <c r="A15" s="203" t="s">
        <v>343</v>
      </c>
      <c r="B15" s="216"/>
      <c r="C15" s="218"/>
      <c r="D15" s="211" t="s">
        <v>414</v>
      </c>
      <c r="E15" s="212"/>
      <c r="F15" s="211" t="s">
        <v>415</v>
      </c>
      <c r="G15" s="210" t="s">
        <v>36</v>
      </c>
      <c r="H15" s="210" t="s">
        <v>37</v>
      </c>
      <c r="I15" s="211" t="s">
        <v>416</v>
      </c>
      <c r="J15" s="211" t="s">
        <v>417</v>
      </c>
      <c r="K15" s="213">
        <v>1</v>
      </c>
      <c r="L15" s="214">
        <v>0.1</v>
      </c>
      <c r="M15" s="279"/>
    </row>
    <row r="16" spans="1:13" ht="51">
      <c r="A16" s="203" t="s">
        <v>343</v>
      </c>
      <c r="B16" s="216">
        <v>123</v>
      </c>
      <c r="C16" s="217"/>
      <c r="D16" s="211" t="s">
        <v>414</v>
      </c>
      <c r="E16" s="212"/>
      <c r="F16" s="211" t="s">
        <v>418</v>
      </c>
      <c r="G16" s="210" t="s">
        <v>36</v>
      </c>
      <c r="H16" s="210" t="s">
        <v>238</v>
      </c>
      <c r="I16" s="211" t="s">
        <v>419</v>
      </c>
      <c r="J16" s="211" t="s">
        <v>420</v>
      </c>
      <c r="K16" s="213">
        <v>1</v>
      </c>
      <c r="L16" s="214">
        <v>0.1</v>
      </c>
      <c r="M16" s="279"/>
    </row>
    <row r="17" spans="1:13" ht="63.75">
      <c r="A17" s="203" t="s">
        <v>343</v>
      </c>
      <c r="B17" s="219"/>
      <c r="C17" s="220"/>
      <c r="D17" s="211" t="s">
        <v>421</v>
      </c>
      <c r="E17" s="212"/>
      <c r="F17" s="211" t="s">
        <v>422</v>
      </c>
      <c r="G17" s="210" t="s">
        <v>87</v>
      </c>
      <c r="H17" s="210" t="s">
        <v>37</v>
      </c>
      <c r="I17" s="211" t="s">
        <v>423</v>
      </c>
      <c r="J17" s="211" t="s">
        <v>424</v>
      </c>
      <c r="K17" s="213">
        <v>0.85</v>
      </c>
      <c r="L17" s="214">
        <v>0.1</v>
      </c>
      <c r="M17" s="279"/>
    </row>
    <row r="18" spans="1:12" ht="15" customHeight="1">
      <c r="A18" s="221"/>
      <c r="B18" s="221"/>
      <c r="C18" s="221"/>
      <c r="D18" s="221"/>
      <c r="E18" s="222"/>
      <c r="F18" s="221"/>
      <c r="G18" s="223"/>
      <c r="H18" s="222"/>
      <c r="I18" s="221"/>
      <c r="J18" s="221"/>
      <c r="K18" s="4"/>
      <c r="L18" s="224">
        <f>SUM(L10:L17)</f>
        <v>0.9999999999999999</v>
      </c>
    </row>
  </sheetData>
  <mergeCells count="13">
    <mergeCell ref="K8:K9"/>
    <mergeCell ref="L8:L9"/>
    <mergeCell ref="M8:M9"/>
    <mergeCell ref="A1:L1"/>
    <mergeCell ref="A3:L3"/>
    <mergeCell ref="A8:A9"/>
    <mergeCell ref="B8:B9"/>
    <mergeCell ref="C8:C9"/>
    <mergeCell ref="E8:E9"/>
    <mergeCell ref="G8:G9"/>
    <mergeCell ref="H8:H9"/>
    <mergeCell ref="I8:I9"/>
    <mergeCell ref="J8:J9"/>
  </mergeCells>
  <printOptions/>
  <pageMargins left="0.1968503937007874" right="0.1968503937007874" top="0.3937007874015748" bottom="0.3937007874015748" header="0" footer="0"/>
  <pageSetup horizontalDpi="600" verticalDpi="600" orientation="landscape" paperSize="14" scale="70" r:id="rId1"/>
</worksheet>
</file>

<file path=xl/worksheets/sheet12.xml><?xml version="1.0" encoding="utf-8"?>
<worksheet xmlns="http://schemas.openxmlformats.org/spreadsheetml/2006/main" xmlns:r="http://schemas.openxmlformats.org/officeDocument/2006/relationships">
  <dimension ref="A1:U27"/>
  <sheetViews>
    <sheetView tabSelected="1" workbookViewId="0" topLeftCell="B1">
      <selection activeCell="G13" sqref="G13"/>
    </sheetView>
  </sheetViews>
  <sheetFormatPr defaultColWidth="11.421875" defaultRowHeight="12.75"/>
  <cols>
    <col min="1" max="1" width="16.28125" style="6" customWidth="1"/>
    <col min="2" max="2" width="22.7109375" style="6" customWidth="1"/>
    <col min="3" max="3" width="37.140625" style="6" customWidth="1"/>
    <col min="4" max="4" width="11.28125" style="7" customWidth="1"/>
    <col min="5" max="5" width="10.7109375" style="73" customWidth="1"/>
    <col min="6" max="6" width="34.28125" style="6" customWidth="1"/>
    <col min="7" max="7" width="34.57421875" style="6" customWidth="1"/>
    <col min="8" max="9" width="11.421875" style="6" customWidth="1"/>
    <col min="10" max="10" width="13.8515625" style="6" hidden="1" customWidth="1"/>
    <col min="11" max="11" width="13.7109375" style="6" hidden="1" customWidth="1"/>
    <col min="12" max="13" width="28.7109375" style="6" hidden="1" customWidth="1"/>
    <col min="14" max="16384" width="11.421875" style="6" customWidth="1"/>
  </cols>
  <sheetData>
    <row r="1" spans="1:9" s="5" customFormat="1" ht="15">
      <c r="A1" s="328"/>
      <c r="B1" s="328"/>
      <c r="C1" s="328"/>
      <c r="D1" s="328"/>
      <c r="E1" s="328"/>
      <c r="F1" s="328"/>
      <c r="G1" s="328"/>
      <c r="H1" s="328"/>
      <c r="I1" s="328"/>
    </row>
    <row r="2" spans="1:9" s="49" customFormat="1" ht="15.75">
      <c r="A2" s="327" t="s">
        <v>241</v>
      </c>
      <c r="B2" s="327"/>
      <c r="C2" s="327"/>
      <c r="D2" s="327"/>
      <c r="E2" s="327"/>
      <c r="F2" s="327"/>
      <c r="G2" s="327"/>
      <c r="H2" s="327"/>
      <c r="I2" s="327"/>
    </row>
    <row r="3" spans="1:5" s="5" customFormat="1" ht="15">
      <c r="A3" s="5" t="s">
        <v>242</v>
      </c>
      <c r="B3" s="5" t="s">
        <v>710</v>
      </c>
      <c r="D3" s="48"/>
      <c r="E3" s="50"/>
    </row>
    <row r="4" spans="1:5" s="5" customFormat="1" ht="15">
      <c r="A4" s="5" t="s">
        <v>244</v>
      </c>
      <c r="B4" s="5" t="s">
        <v>711</v>
      </c>
      <c r="D4" s="48"/>
      <c r="E4" s="50"/>
    </row>
    <row r="5" spans="1:14" s="5" customFormat="1" ht="157.5" customHeight="1">
      <c r="A5" s="325" t="s">
        <v>246</v>
      </c>
      <c r="B5" s="51" t="s">
        <v>693</v>
      </c>
      <c r="C5" s="51" t="s">
        <v>694</v>
      </c>
      <c r="D5" s="325" t="s">
        <v>695</v>
      </c>
      <c r="E5" s="325" t="s">
        <v>26</v>
      </c>
      <c r="F5" s="325" t="s">
        <v>27</v>
      </c>
      <c r="G5" s="325" t="s">
        <v>28</v>
      </c>
      <c r="H5" s="325" t="s">
        <v>249</v>
      </c>
      <c r="I5" s="325" t="s">
        <v>31</v>
      </c>
      <c r="J5" s="52" t="s">
        <v>250</v>
      </c>
      <c r="K5" s="52" t="s">
        <v>251</v>
      </c>
      <c r="L5" s="52" t="s">
        <v>252</v>
      </c>
      <c r="M5" s="53" t="s">
        <v>253</v>
      </c>
      <c r="N5" s="325" t="s">
        <v>102</v>
      </c>
    </row>
    <row r="6" spans="1:14" s="5" customFormat="1" ht="22.5" customHeight="1" hidden="1">
      <c r="A6" s="325"/>
      <c r="B6" s="51" t="s">
        <v>254</v>
      </c>
      <c r="C6" s="51" t="s">
        <v>254</v>
      </c>
      <c r="D6" s="325"/>
      <c r="E6" s="325"/>
      <c r="F6" s="325"/>
      <c r="G6" s="325"/>
      <c r="H6" s="326"/>
      <c r="I6" s="326"/>
      <c r="J6" s="54"/>
      <c r="K6" s="55">
        <f>(I6*J6)</f>
        <v>0</v>
      </c>
      <c r="L6" s="54"/>
      <c r="M6" s="56"/>
      <c r="N6" s="325"/>
    </row>
    <row r="7" spans="1:14" s="4" customFormat="1" ht="86.25" customHeight="1">
      <c r="A7" s="24" t="s">
        <v>234</v>
      </c>
      <c r="B7" s="101" t="s">
        <v>712</v>
      </c>
      <c r="C7" s="77" t="s">
        <v>713</v>
      </c>
      <c r="D7" s="24" t="s">
        <v>36</v>
      </c>
      <c r="E7" s="24" t="s">
        <v>238</v>
      </c>
      <c r="F7" s="25" t="s">
        <v>714</v>
      </c>
      <c r="G7" s="25" t="s">
        <v>715</v>
      </c>
      <c r="H7" s="18">
        <v>1</v>
      </c>
      <c r="I7" s="18">
        <v>0.25</v>
      </c>
      <c r="J7" s="60"/>
      <c r="K7" s="61" t="e">
        <f>IF(J7=#REF!,#REF!,#REF!*#REF!)</f>
        <v>#REF!</v>
      </c>
      <c r="L7" s="60"/>
      <c r="M7" s="60"/>
      <c r="N7" s="23"/>
    </row>
    <row r="8" spans="1:14" s="4" customFormat="1" ht="68.25" customHeight="1">
      <c r="A8" s="24" t="s">
        <v>716</v>
      </c>
      <c r="B8" s="57" t="s">
        <v>717</v>
      </c>
      <c r="C8" s="122" t="s">
        <v>718</v>
      </c>
      <c r="D8" s="24" t="s">
        <v>36</v>
      </c>
      <c r="E8" s="24" t="s">
        <v>37</v>
      </c>
      <c r="F8" s="25" t="s">
        <v>639</v>
      </c>
      <c r="G8" s="25" t="s">
        <v>640</v>
      </c>
      <c r="H8" s="18">
        <v>1</v>
      </c>
      <c r="I8" s="18">
        <v>0.15</v>
      </c>
      <c r="J8" s="18">
        <v>1</v>
      </c>
      <c r="K8" s="59">
        <v>0.15</v>
      </c>
      <c r="L8" s="60"/>
      <c r="M8" s="60"/>
      <c r="N8" s="23"/>
    </row>
    <row r="9" spans="1:21" s="4" customFormat="1" ht="52.5" customHeight="1">
      <c r="A9" s="24" t="s">
        <v>234</v>
      </c>
      <c r="B9" s="62" t="s">
        <v>516</v>
      </c>
      <c r="C9" s="62" t="s">
        <v>236</v>
      </c>
      <c r="D9" s="20" t="s">
        <v>641</v>
      </c>
      <c r="E9" s="20" t="s">
        <v>238</v>
      </c>
      <c r="F9" s="62" t="s">
        <v>642</v>
      </c>
      <c r="G9" s="62" t="s">
        <v>239</v>
      </c>
      <c r="H9" s="18">
        <v>0.75</v>
      </c>
      <c r="I9" s="18">
        <v>0.1</v>
      </c>
      <c r="J9" s="60"/>
      <c r="K9" s="61">
        <f>IF(J9=H9,I9,H9*I9)</f>
        <v>0.07500000000000001</v>
      </c>
      <c r="L9" s="60"/>
      <c r="M9" s="60"/>
      <c r="N9" s="62"/>
      <c r="O9" s="64"/>
      <c r="P9" s="64"/>
      <c r="Q9" s="64"/>
      <c r="R9" s="64"/>
      <c r="S9" s="64"/>
      <c r="T9" s="64"/>
      <c r="U9" s="64"/>
    </row>
    <row r="10" spans="1:21" s="4" customFormat="1" ht="45.75" customHeight="1">
      <c r="A10" s="24" t="s">
        <v>234</v>
      </c>
      <c r="B10" s="77" t="s">
        <v>643</v>
      </c>
      <c r="C10" s="77" t="s">
        <v>644</v>
      </c>
      <c r="D10" s="24" t="s">
        <v>36</v>
      </c>
      <c r="E10" s="24" t="s">
        <v>37</v>
      </c>
      <c r="F10" s="25" t="s">
        <v>645</v>
      </c>
      <c r="G10" s="25" t="s">
        <v>646</v>
      </c>
      <c r="H10" s="18">
        <v>1</v>
      </c>
      <c r="I10" s="18">
        <v>0.2</v>
      </c>
      <c r="J10" s="60"/>
      <c r="K10" s="61"/>
      <c r="L10" s="60"/>
      <c r="M10" s="60"/>
      <c r="N10" s="62"/>
      <c r="O10" s="64"/>
      <c r="P10" s="64"/>
      <c r="Q10" s="64"/>
      <c r="R10" s="64"/>
      <c r="S10" s="64"/>
      <c r="T10" s="64"/>
      <c r="U10" s="64"/>
    </row>
    <row r="11" spans="1:21" s="4" customFormat="1" ht="95.25" customHeight="1">
      <c r="A11" s="24" t="s">
        <v>234</v>
      </c>
      <c r="B11" s="77" t="s">
        <v>647</v>
      </c>
      <c r="C11" s="77" t="s">
        <v>648</v>
      </c>
      <c r="D11" s="24" t="s">
        <v>36</v>
      </c>
      <c r="E11" s="24" t="s">
        <v>238</v>
      </c>
      <c r="F11" s="101" t="s">
        <v>697</v>
      </c>
      <c r="G11" s="25" t="s">
        <v>649</v>
      </c>
      <c r="H11" s="18">
        <v>0.75</v>
      </c>
      <c r="I11" s="18">
        <v>0.15</v>
      </c>
      <c r="J11" s="60"/>
      <c r="K11" s="61"/>
      <c r="L11" s="60"/>
      <c r="M11" s="60"/>
      <c r="N11" s="62"/>
      <c r="O11" s="64"/>
      <c r="P11" s="64"/>
      <c r="Q11" s="64"/>
      <c r="R11" s="64"/>
      <c r="S11" s="64"/>
      <c r="T11" s="64"/>
      <c r="U11" s="64"/>
    </row>
    <row r="12" spans="1:21" s="4" customFormat="1" ht="88.5" customHeight="1">
      <c r="A12" s="20" t="s">
        <v>234</v>
      </c>
      <c r="B12" s="62" t="s">
        <v>480</v>
      </c>
      <c r="C12" s="62" t="s">
        <v>650</v>
      </c>
      <c r="D12" s="20" t="s">
        <v>36</v>
      </c>
      <c r="E12" s="20" t="s">
        <v>238</v>
      </c>
      <c r="F12" s="62" t="s">
        <v>651</v>
      </c>
      <c r="G12" s="62" t="s">
        <v>652</v>
      </c>
      <c r="H12" s="18">
        <v>0.8</v>
      </c>
      <c r="I12" s="18">
        <v>0.15</v>
      </c>
      <c r="J12" s="60"/>
      <c r="K12" s="61">
        <f>IF(J12=H12,I12,H12*I12)</f>
        <v>0.12</v>
      </c>
      <c r="L12" s="60"/>
      <c r="M12" s="60"/>
      <c r="N12" s="62"/>
      <c r="O12" s="64"/>
      <c r="P12" s="64"/>
      <c r="Q12" s="64"/>
      <c r="R12" s="64"/>
      <c r="S12" s="64"/>
      <c r="T12" s="64"/>
      <c r="U12" s="64"/>
    </row>
    <row r="13" spans="1:21" s="4" customFormat="1" ht="12.75">
      <c r="A13" s="64"/>
      <c r="B13" s="64"/>
      <c r="C13" s="64"/>
      <c r="D13" s="64"/>
      <c r="E13" s="64"/>
      <c r="F13" s="64"/>
      <c r="G13" s="64"/>
      <c r="H13" s="64"/>
      <c r="I13" s="63">
        <f>SUM(I7:I12)</f>
        <v>1</v>
      </c>
      <c r="J13" s="65"/>
      <c r="K13" s="61" t="e">
        <f>SUM(K7:K12)</f>
        <v>#REF!</v>
      </c>
      <c r="L13" s="65"/>
      <c r="M13" s="65"/>
      <c r="N13" s="204"/>
      <c r="O13" s="64"/>
      <c r="P13" s="64"/>
      <c r="Q13" s="64"/>
      <c r="R13" s="64"/>
      <c r="S13" s="64"/>
      <c r="T13" s="64"/>
      <c r="U13" s="64"/>
    </row>
    <row r="14" spans="2:21" s="4" customFormat="1" ht="12.75">
      <c r="B14" s="64"/>
      <c r="C14" s="64"/>
      <c r="D14" s="64"/>
      <c r="E14" s="64"/>
      <c r="F14" s="64"/>
      <c r="G14" s="64"/>
      <c r="H14" s="64"/>
      <c r="I14" s="64"/>
      <c r="J14" s="65"/>
      <c r="K14" s="66"/>
      <c r="L14" s="65"/>
      <c r="M14" s="65"/>
      <c r="N14" s="64"/>
      <c r="O14" s="64"/>
      <c r="P14" s="64"/>
      <c r="Q14" s="64"/>
      <c r="R14" s="64"/>
      <c r="S14" s="64"/>
      <c r="T14" s="64"/>
      <c r="U14" s="64"/>
    </row>
    <row r="15" spans="2:21" s="4" customFormat="1" ht="12.75">
      <c r="B15" s="64"/>
      <c r="C15" s="64"/>
      <c r="D15" s="64"/>
      <c r="E15" s="64"/>
      <c r="F15" s="64"/>
      <c r="G15" s="64"/>
      <c r="H15" s="64"/>
      <c r="I15" s="64"/>
      <c r="J15" s="65"/>
      <c r="K15" s="66"/>
      <c r="L15" s="65"/>
      <c r="M15" s="65"/>
      <c r="N15" s="64"/>
      <c r="O15" s="64"/>
      <c r="P15" s="64"/>
      <c r="Q15" s="64"/>
      <c r="R15" s="64"/>
      <c r="S15" s="64"/>
      <c r="T15" s="64"/>
      <c r="U15" s="64"/>
    </row>
    <row r="16" spans="2:21" s="4" customFormat="1" ht="12.75">
      <c r="B16" s="64"/>
      <c r="C16" s="64"/>
      <c r="D16" s="64"/>
      <c r="E16" s="64"/>
      <c r="F16" s="64"/>
      <c r="G16" s="64"/>
      <c r="H16" s="64"/>
      <c r="I16" s="64"/>
      <c r="J16" s="65"/>
      <c r="K16" s="66"/>
      <c r="L16" s="65"/>
      <c r="M16" s="65"/>
      <c r="N16" s="64"/>
      <c r="O16" s="64"/>
      <c r="P16" s="64"/>
      <c r="Q16" s="64"/>
      <c r="R16" s="64"/>
      <c r="S16" s="64"/>
      <c r="T16" s="64"/>
      <c r="U16" s="64"/>
    </row>
    <row r="17" spans="2:21" s="4" customFormat="1" ht="12.75">
      <c r="B17" s="64"/>
      <c r="C17" s="64"/>
      <c r="D17" s="64"/>
      <c r="E17" s="64"/>
      <c r="F17" s="64"/>
      <c r="G17" s="64"/>
      <c r="H17" s="64"/>
      <c r="I17" s="64"/>
      <c r="J17" s="137"/>
      <c r="K17" s="138"/>
      <c r="L17" s="137"/>
      <c r="M17" s="137"/>
      <c r="N17" s="64"/>
      <c r="O17" s="64"/>
      <c r="P17" s="64"/>
      <c r="Q17" s="64"/>
      <c r="R17" s="64"/>
      <c r="S17" s="64"/>
      <c r="T17" s="64"/>
      <c r="U17" s="64"/>
    </row>
    <row r="18" spans="2:21" s="4" customFormat="1" ht="12.75">
      <c r="B18" s="64"/>
      <c r="C18" s="64"/>
      <c r="D18" s="64"/>
      <c r="E18" s="64"/>
      <c r="F18" s="64"/>
      <c r="G18" s="64"/>
      <c r="H18" s="64"/>
      <c r="I18" s="64"/>
      <c r="J18" s="64"/>
      <c r="K18" s="64"/>
      <c r="L18" s="64"/>
      <c r="M18" s="64"/>
      <c r="N18" s="64"/>
      <c r="O18" s="64"/>
      <c r="P18" s="64"/>
      <c r="Q18" s="64"/>
      <c r="R18" s="64"/>
      <c r="S18" s="64"/>
      <c r="T18" s="64"/>
      <c r="U18" s="64"/>
    </row>
    <row r="19" spans="2:21" s="4" customFormat="1" ht="12.75">
      <c r="B19" s="64"/>
      <c r="C19" s="64"/>
      <c r="D19" s="64"/>
      <c r="E19" s="64"/>
      <c r="F19" s="64"/>
      <c r="G19" s="64"/>
      <c r="H19" s="64"/>
      <c r="I19" s="64"/>
      <c r="J19" s="64"/>
      <c r="K19" s="64"/>
      <c r="L19" s="64"/>
      <c r="M19" s="64"/>
      <c r="N19" s="64"/>
      <c r="O19" s="64"/>
      <c r="P19" s="64"/>
      <c r="Q19" s="64"/>
      <c r="R19" s="64"/>
      <c r="S19" s="64"/>
      <c r="T19" s="64"/>
      <c r="U19" s="64"/>
    </row>
    <row r="20" spans="2:21" s="4" customFormat="1" ht="12.75">
      <c r="B20" s="64"/>
      <c r="C20" s="64"/>
      <c r="D20" s="64"/>
      <c r="E20" s="64"/>
      <c r="F20" s="64"/>
      <c r="G20" s="64"/>
      <c r="H20" s="64"/>
      <c r="I20" s="64"/>
      <c r="J20" s="64"/>
      <c r="K20" s="64"/>
      <c r="L20" s="64"/>
      <c r="M20" s="64"/>
      <c r="N20" s="64"/>
      <c r="O20" s="64"/>
      <c r="P20" s="64"/>
      <c r="Q20" s="64"/>
      <c r="R20" s="64"/>
      <c r="S20" s="64"/>
      <c r="T20" s="64"/>
      <c r="U20" s="64"/>
    </row>
    <row r="21" spans="2:21" s="4" customFormat="1" ht="12.75">
      <c r="B21" s="64"/>
      <c r="C21" s="64"/>
      <c r="D21" s="64"/>
      <c r="E21" s="64"/>
      <c r="F21" s="64"/>
      <c r="G21" s="64"/>
      <c r="H21" s="64"/>
      <c r="I21" s="64"/>
      <c r="J21" s="64"/>
      <c r="K21" s="64"/>
      <c r="L21" s="64"/>
      <c r="M21" s="64"/>
      <c r="N21" s="64"/>
      <c r="O21" s="64"/>
      <c r="P21" s="64"/>
      <c r="Q21" s="64"/>
      <c r="R21" s="64"/>
      <c r="S21" s="64"/>
      <c r="T21" s="64"/>
      <c r="U21" s="64"/>
    </row>
    <row r="22" spans="2:21" s="4" customFormat="1" ht="12.75">
      <c r="B22" s="64"/>
      <c r="C22" s="64"/>
      <c r="D22" s="64"/>
      <c r="E22" s="64"/>
      <c r="F22" s="64"/>
      <c r="G22" s="64"/>
      <c r="H22" s="64"/>
      <c r="I22" s="64"/>
      <c r="J22" s="64"/>
      <c r="K22" s="64"/>
      <c r="L22" s="64"/>
      <c r="M22" s="64"/>
      <c r="N22" s="64"/>
      <c r="O22" s="64"/>
      <c r="P22" s="64"/>
      <c r="Q22" s="64"/>
      <c r="R22" s="64"/>
      <c r="S22" s="64"/>
      <c r="T22" s="64"/>
      <c r="U22" s="64"/>
    </row>
    <row r="23" spans="2:21" ht="14.25">
      <c r="B23" s="67"/>
      <c r="C23" s="67"/>
      <c r="D23" s="67"/>
      <c r="E23" s="67"/>
      <c r="F23" s="67"/>
      <c r="G23" s="67"/>
      <c r="H23" s="67"/>
      <c r="I23" s="67"/>
      <c r="J23" s="67"/>
      <c r="K23" s="67"/>
      <c r="L23" s="67"/>
      <c r="M23" s="67"/>
      <c r="N23" s="67"/>
      <c r="O23" s="67"/>
      <c r="P23" s="67"/>
      <c r="Q23" s="67"/>
      <c r="R23" s="67"/>
      <c r="S23" s="67"/>
      <c r="T23" s="67"/>
      <c r="U23" s="67"/>
    </row>
    <row r="24" spans="2:21" ht="14.25">
      <c r="B24" s="67"/>
      <c r="C24" s="67"/>
      <c r="D24" s="67"/>
      <c r="E24" s="67"/>
      <c r="F24" s="67"/>
      <c r="G24" s="67"/>
      <c r="H24" s="67"/>
      <c r="I24" s="67"/>
      <c r="J24" s="67"/>
      <c r="K24" s="67"/>
      <c r="L24" s="67"/>
      <c r="M24" s="67"/>
      <c r="N24" s="67"/>
      <c r="O24" s="67"/>
      <c r="P24" s="67"/>
      <c r="Q24" s="67"/>
      <c r="R24" s="67"/>
      <c r="S24" s="67"/>
      <c r="T24" s="67"/>
      <c r="U24" s="67"/>
    </row>
    <row r="25" spans="2:21" ht="14.25">
      <c r="B25" s="67"/>
      <c r="C25" s="67"/>
      <c r="D25" s="67"/>
      <c r="E25" s="67"/>
      <c r="F25" s="67"/>
      <c r="G25" s="67"/>
      <c r="H25" s="67"/>
      <c r="I25" s="67"/>
      <c r="J25" s="67"/>
      <c r="K25" s="67"/>
      <c r="L25" s="67"/>
      <c r="M25" s="67"/>
      <c r="N25" s="67"/>
      <c r="O25" s="67"/>
      <c r="P25" s="67"/>
      <c r="Q25" s="67"/>
      <c r="R25" s="67"/>
      <c r="S25" s="67"/>
      <c r="T25" s="67"/>
      <c r="U25" s="67"/>
    </row>
    <row r="26" spans="2:21" ht="14.25">
      <c r="B26" s="67"/>
      <c r="C26" s="67"/>
      <c r="D26" s="67"/>
      <c r="E26" s="67"/>
      <c r="F26" s="67"/>
      <c r="G26" s="67"/>
      <c r="H26" s="67"/>
      <c r="I26" s="67"/>
      <c r="J26" s="67"/>
      <c r="K26" s="67"/>
      <c r="L26" s="67"/>
      <c r="M26" s="67"/>
      <c r="N26" s="67"/>
      <c r="O26" s="67"/>
      <c r="P26" s="67"/>
      <c r="Q26" s="67"/>
      <c r="R26" s="67"/>
      <c r="S26" s="67"/>
      <c r="T26" s="67"/>
      <c r="U26" s="67"/>
    </row>
    <row r="27" spans="2:21" ht="14.25">
      <c r="B27" s="67"/>
      <c r="C27" s="67"/>
      <c r="D27" s="67"/>
      <c r="E27" s="67"/>
      <c r="F27" s="67"/>
      <c r="G27" s="67"/>
      <c r="H27" s="67"/>
      <c r="I27" s="67"/>
      <c r="J27" s="67"/>
      <c r="K27" s="67"/>
      <c r="L27" s="67"/>
      <c r="M27" s="67"/>
      <c r="N27" s="67"/>
      <c r="O27" s="67"/>
      <c r="P27" s="67"/>
      <c r="Q27" s="67"/>
      <c r="R27" s="67"/>
      <c r="S27" s="67"/>
      <c r="T27" s="67"/>
      <c r="U27" s="67"/>
    </row>
  </sheetData>
  <mergeCells count="10">
    <mergeCell ref="N5:N6"/>
    <mergeCell ref="A1:I1"/>
    <mergeCell ref="A2:I2"/>
    <mergeCell ref="A5:A6"/>
    <mergeCell ref="D5:D6"/>
    <mergeCell ref="E5:E6"/>
    <mergeCell ref="F5:F6"/>
    <mergeCell ref="G5:G6"/>
    <mergeCell ref="H5:H6"/>
    <mergeCell ref="I5:I6"/>
  </mergeCells>
  <printOptions/>
  <pageMargins left="0.1968503937007874" right="0.1968503937007874" top="0.1968503937007874" bottom="0.1968503937007874" header="0" footer="0"/>
  <pageSetup horizontalDpi="600" verticalDpi="600" orientation="landscape" paperSize="14" scale="70" r:id="rId3"/>
  <legacyDrawing r:id="rId2"/>
</worksheet>
</file>

<file path=xl/worksheets/sheet13.xml><?xml version="1.0" encoding="utf-8"?>
<worksheet xmlns="http://schemas.openxmlformats.org/spreadsheetml/2006/main" xmlns:r="http://schemas.openxmlformats.org/officeDocument/2006/relationships">
  <dimension ref="A1:W28"/>
  <sheetViews>
    <sheetView workbookViewId="0" topLeftCell="H1">
      <selection activeCell="J4" sqref="J4"/>
    </sheetView>
  </sheetViews>
  <sheetFormatPr defaultColWidth="11.421875" defaultRowHeight="12.75"/>
  <cols>
    <col min="1" max="1" width="16.28125" style="6" customWidth="1"/>
    <col min="2" max="2" width="5.28125" style="6" hidden="1" customWidth="1"/>
    <col min="3" max="3" width="34.421875" style="6" customWidth="1"/>
    <col min="4" max="4" width="5.57421875" style="73" hidden="1" customWidth="1"/>
    <col min="5" max="5" width="44.7109375" style="6" customWidth="1"/>
    <col min="6" max="6" width="11.28125" style="7" customWidth="1"/>
    <col min="7" max="7" width="11.421875" style="73" customWidth="1"/>
    <col min="8" max="8" width="38.140625" style="6" customWidth="1"/>
    <col min="9" max="9" width="39.7109375" style="6" customWidth="1"/>
    <col min="10"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617</v>
      </c>
      <c r="D5" s="50"/>
      <c r="F5" s="48"/>
      <c r="G5" s="50"/>
    </row>
    <row r="6" spans="1:7" s="5" customFormat="1" ht="15">
      <c r="A6" s="5" t="s">
        <v>244</v>
      </c>
      <c r="C6" s="5" t="s">
        <v>618</v>
      </c>
      <c r="D6" s="50"/>
      <c r="F6" s="48"/>
      <c r="G6" s="50"/>
    </row>
    <row r="7" spans="4:7" s="5" customFormat="1" ht="15">
      <c r="D7" s="50"/>
      <c r="F7" s="48"/>
      <c r="G7" s="50"/>
    </row>
    <row r="8" spans="1:11" s="5" customFormat="1" ht="123" customHeight="1">
      <c r="A8" s="325" t="s">
        <v>246</v>
      </c>
      <c r="B8" s="325" t="s">
        <v>247</v>
      </c>
      <c r="C8" s="51" t="s">
        <v>693</v>
      </c>
      <c r="D8" s="325" t="s">
        <v>248</v>
      </c>
      <c r="E8" s="51" t="s">
        <v>694</v>
      </c>
      <c r="F8" s="325" t="s">
        <v>695</v>
      </c>
      <c r="G8" s="325" t="s">
        <v>26</v>
      </c>
      <c r="H8" s="325" t="s">
        <v>27</v>
      </c>
      <c r="I8" s="325" t="s">
        <v>28</v>
      </c>
      <c r="J8" s="325" t="s">
        <v>249</v>
      </c>
      <c r="K8" s="325" t="s">
        <v>31</v>
      </c>
    </row>
    <row r="9" spans="1:11" s="5" customFormat="1" ht="22.5" customHeight="1" hidden="1">
      <c r="A9" s="325"/>
      <c r="B9" s="325"/>
      <c r="C9" s="51" t="s">
        <v>254</v>
      </c>
      <c r="D9" s="325"/>
      <c r="E9" s="51" t="s">
        <v>254</v>
      </c>
      <c r="F9" s="325"/>
      <c r="G9" s="325"/>
      <c r="H9" s="325"/>
      <c r="I9" s="325"/>
      <c r="J9" s="325"/>
      <c r="K9" s="325"/>
    </row>
    <row r="10" spans="1:11" ht="76.5">
      <c r="A10" s="20" t="s">
        <v>343</v>
      </c>
      <c r="B10" s="20">
        <v>112</v>
      </c>
      <c r="C10" s="57" t="s">
        <v>619</v>
      </c>
      <c r="D10" s="20"/>
      <c r="E10" s="57" t="s">
        <v>620</v>
      </c>
      <c r="F10" s="20" t="s">
        <v>36</v>
      </c>
      <c r="G10" s="58" t="s">
        <v>238</v>
      </c>
      <c r="H10" s="57" t="s">
        <v>621</v>
      </c>
      <c r="I10" s="57" t="s">
        <v>11</v>
      </c>
      <c r="J10" s="59">
        <v>0.75</v>
      </c>
      <c r="K10" s="59">
        <v>0.2</v>
      </c>
    </row>
    <row r="11" spans="1:11" ht="63.75">
      <c r="A11" s="20" t="s">
        <v>343</v>
      </c>
      <c r="B11" s="20">
        <v>112</v>
      </c>
      <c r="C11" s="62" t="s">
        <v>619</v>
      </c>
      <c r="D11" s="20">
        <v>481</v>
      </c>
      <c r="E11" s="57" t="s">
        <v>425</v>
      </c>
      <c r="F11" s="20" t="s">
        <v>36</v>
      </c>
      <c r="G11" s="58" t="s">
        <v>238</v>
      </c>
      <c r="H11" s="57" t="s">
        <v>426</v>
      </c>
      <c r="I11" s="57" t="s">
        <v>427</v>
      </c>
      <c r="J11" s="59">
        <v>0.8</v>
      </c>
      <c r="K11" s="59">
        <v>0.2</v>
      </c>
    </row>
    <row r="12" spans="1:23" ht="76.5">
      <c r="A12" s="20" t="s">
        <v>343</v>
      </c>
      <c r="B12" s="62"/>
      <c r="C12" s="62" t="s">
        <v>428</v>
      </c>
      <c r="D12" s="62"/>
      <c r="E12" s="62" t="s">
        <v>658</v>
      </c>
      <c r="F12" s="20" t="s">
        <v>36</v>
      </c>
      <c r="G12" s="20" t="s">
        <v>238</v>
      </c>
      <c r="H12" s="62" t="s">
        <v>659</v>
      </c>
      <c r="I12" s="62" t="s">
        <v>427</v>
      </c>
      <c r="J12" s="63">
        <v>0.75</v>
      </c>
      <c r="K12" s="63">
        <v>0.2</v>
      </c>
      <c r="L12" s="67"/>
      <c r="M12" s="67"/>
      <c r="N12" s="67"/>
      <c r="O12" s="67"/>
      <c r="P12" s="67"/>
      <c r="Q12" s="67"/>
      <c r="R12" s="67"/>
      <c r="S12" s="67"/>
      <c r="T12" s="67"/>
      <c r="U12" s="67"/>
      <c r="V12" s="67"/>
      <c r="W12" s="67"/>
    </row>
    <row r="13" spans="1:23" ht="63.75">
      <c r="A13" s="20" t="s">
        <v>343</v>
      </c>
      <c r="B13" s="62"/>
      <c r="C13" s="62" t="s">
        <v>660</v>
      </c>
      <c r="D13" s="62"/>
      <c r="E13" s="62" t="s">
        <v>661</v>
      </c>
      <c r="F13" s="20" t="s">
        <v>36</v>
      </c>
      <c r="G13" s="20" t="s">
        <v>238</v>
      </c>
      <c r="H13" s="62" t="s">
        <v>662</v>
      </c>
      <c r="I13" s="62" t="s">
        <v>663</v>
      </c>
      <c r="J13" s="63">
        <v>0.3</v>
      </c>
      <c r="K13" s="63">
        <v>0.2</v>
      </c>
      <c r="L13" s="67"/>
      <c r="M13" s="67"/>
      <c r="N13" s="67"/>
      <c r="O13" s="67"/>
      <c r="P13" s="67"/>
      <c r="Q13" s="67"/>
      <c r="R13" s="67"/>
      <c r="S13" s="67"/>
      <c r="T13" s="67"/>
      <c r="U13" s="67"/>
      <c r="V13" s="67"/>
      <c r="W13" s="67"/>
    </row>
    <row r="14" spans="1:23" ht="25.5">
      <c r="A14" s="20" t="s">
        <v>234</v>
      </c>
      <c r="B14" s="62"/>
      <c r="C14" s="62" t="s">
        <v>664</v>
      </c>
      <c r="D14" s="62"/>
      <c r="E14" s="62" t="s">
        <v>9</v>
      </c>
      <c r="F14" s="20" t="s">
        <v>237</v>
      </c>
      <c r="G14" s="20" t="s">
        <v>238</v>
      </c>
      <c r="H14" s="62" t="s">
        <v>10</v>
      </c>
      <c r="I14" s="62" t="s">
        <v>239</v>
      </c>
      <c r="J14" s="63">
        <v>0.8</v>
      </c>
      <c r="K14" s="63">
        <v>0.2</v>
      </c>
      <c r="L14" s="67"/>
      <c r="M14" s="67"/>
      <c r="N14" s="67"/>
      <c r="O14" s="67"/>
      <c r="P14" s="67"/>
      <c r="Q14" s="67"/>
      <c r="R14" s="67"/>
      <c r="S14" s="67"/>
      <c r="T14" s="67"/>
      <c r="U14" s="67"/>
      <c r="V14" s="67"/>
      <c r="W14" s="67"/>
    </row>
    <row r="15" spans="3:23" ht="14.25">
      <c r="C15" s="67"/>
      <c r="D15" s="67"/>
      <c r="E15" s="67"/>
      <c r="F15" s="67"/>
      <c r="G15" s="67"/>
      <c r="H15" s="67"/>
      <c r="I15" s="67"/>
      <c r="J15" s="67"/>
      <c r="K15" s="63">
        <f>SUM(K10:K14)</f>
        <v>1</v>
      </c>
      <c r="L15" s="67"/>
      <c r="M15" s="67"/>
      <c r="N15" s="67"/>
      <c r="O15" s="67"/>
      <c r="P15" s="67"/>
      <c r="Q15" s="67"/>
      <c r="R15" s="67"/>
      <c r="S15" s="67"/>
      <c r="T15" s="67"/>
      <c r="U15" s="67"/>
      <c r="V15" s="67"/>
      <c r="W15" s="67"/>
    </row>
    <row r="16" spans="3:23" ht="14.25">
      <c r="C16" s="67"/>
      <c r="D16" s="67"/>
      <c r="E16" s="67"/>
      <c r="F16" s="67"/>
      <c r="G16" s="67"/>
      <c r="H16" s="67"/>
      <c r="I16" s="67"/>
      <c r="J16" s="67"/>
      <c r="K16" s="67"/>
      <c r="L16" s="67"/>
      <c r="M16" s="67"/>
      <c r="N16" s="67"/>
      <c r="O16" s="67"/>
      <c r="P16" s="67"/>
      <c r="Q16" s="67"/>
      <c r="R16" s="67"/>
      <c r="S16" s="67"/>
      <c r="T16" s="67"/>
      <c r="U16" s="67"/>
      <c r="V16" s="67"/>
      <c r="W16" s="67"/>
    </row>
    <row r="17" spans="3:23" ht="14.25">
      <c r="C17" s="67"/>
      <c r="D17" s="67"/>
      <c r="E17" s="67"/>
      <c r="F17" s="67"/>
      <c r="G17" s="67"/>
      <c r="H17" s="67"/>
      <c r="I17" s="67"/>
      <c r="J17" s="67"/>
      <c r="K17" s="67"/>
      <c r="L17" s="67"/>
      <c r="M17" s="67"/>
      <c r="N17" s="67"/>
      <c r="O17" s="67"/>
      <c r="P17" s="67"/>
      <c r="Q17" s="67"/>
      <c r="R17" s="67"/>
      <c r="S17" s="67"/>
      <c r="T17" s="67"/>
      <c r="U17" s="67"/>
      <c r="V17" s="67"/>
      <c r="W17" s="67"/>
    </row>
    <row r="18" spans="3:23" ht="14.25">
      <c r="C18" s="67"/>
      <c r="D18" s="67"/>
      <c r="E18" s="67"/>
      <c r="F18" s="67"/>
      <c r="G18" s="67"/>
      <c r="H18" s="67"/>
      <c r="I18" s="67"/>
      <c r="J18" s="67"/>
      <c r="K18" s="67"/>
      <c r="L18" s="67"/>
      <c r="M18" s="67"/>
      <c r="N18" s="67"/>
      <c r="O18" s="67"/>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sheetData>
  <mergeCells count="12">
    <mergeCell ref="A1:K1"/>
    <mergeCell ref="A2:K2"/>
    <mergeCell ref="A3:K3"/>
    <mergeCell ref="A8:A9"/>
    <mergeCell ref="B8:B9"/>
    <mergeCell ref="D8:D9"/>
    <mergeCell ref="F8:F9"/>
    <mergeCell ref="G8:G9"/>
    <mergeCell ref="H8:H9"/>
    <mergeCell ref="I8:I9"/>
    <mergeCell ref="J8:J9"/>
    <mergeCell ref="K8:K9"/>
  </mergeCells>
  <printOptions/>
  <pageMargins left="0.75" right="0.75" top="1" bottom="1"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I12"/>
  <sheetViews>
    <sheetView workbookViewId="0" topLeftCell="A1">
      <selection activeCell="C7" sqref="C7"/>
    </sheetView>
  </sheetViews>
  <sheetFormatPr defaultColWidth="11.421875" defaultRowHeight="12.75"/>
  <cols>
    <col min="1" max="1" width="14.8515625" style="0" customWidth="1"/>
    <col min="2" max="2" width="30.7109375" style="0" customWidth="1"/>
    <col min="3" max="3" width="34.140625" style="0" customWidth="1"/>
    <col min="4" max="5" width="10.421875" style="0" customWidth="1"/>
    <col min="6" max="6" width="33.00390625" style="0" customWidth="1"/>
    <col min="7" max="7" width="20.28125" style="0" customWidth="1"/>
  </cols>
  <sheetData>
    <row r="1" spans="2:9" s="5" customFormat="1" ht="15.75">
      <c r="B1" s="327" t="s">
        <v>689</v>
      </c>
      <c r="C1" s="327"/>
      <c r="D1" s="327"/>
      <c r="E1" s="327"/>
      <c r="F1" s="327"/>
      <c r="G1" s="327"/>
      <c r="H1" s="327"/>
      <c r="I1" s="327"/>
    </row>
    <row r="2" s="5" customFormat="1" ht="15"/>
    <row r="3" s="5" customFormat="1" ht="15">
      <c r="A3" s="5" t="s">
        <v>449</v>
      </c>
    </row>
    <row r="4" s="5" customFormat="1" ht="15">
      <c r="A4" s="5" t="s">
        <v>450</v>
      </c>
    </row>
    <row r="5" s="5" customFormat="1" ht="15"/>
    <row r="6" spans="1:9" ht="155.25" customHeight="1">
      <c r="A6" s="11" t="s">
        <v>692</v>
      </c>
      <c r="B6" s="11" t="s">
        <v>693</v>
      </c>
      <c r="C6" s="11" t="s">
        <v>694</v>
      </c>
      <c r="D6" s="11" t="s">
        <v>695</v>
      </c>
      <c r="E6" s="11" t="s">
        <v>26</v>
      </c>
      <c r="F6" s="11" t="s">
        <v>27</v>
      </c>
      <c r="G6" s="11" t="s">
        <v>28</v>
      </c>
      <c r="H6" s="11" t="s">
        <v>29</v>
      </c>
      <c r="I6" s="11" t="s">
        <v>31</v>
      </c>
    </row>
    <row r="7" spans="1:9" ht="76.5">
      <c r="A7" s="194" t="s">
        <v>234</v>
      </c>
      <c r="B7" s="77" t="s">
        <v>451</v>
      </c>
      <c r="C7" s="77" t="s">
        <v>452</v>
      </c>
      <c r="D7" s="24" t="s">
        <v>36</v>
      </c>
      <c r="E7" s="24" t="s">
        <v>238</v>
      </c>
      <c r="F7" s="25" t="s">
        <v>453</v>
      </c>
      <c r="G7" s="25" t="s">
        <v>454</v>
      </c>
      <c r="H7" s="18">
        <v>1</v>
      </c>
      <c r="I7" s="18">
        <v>0.2</v>
      </c>
    </row>
    <row r="8" spans="1:9" ht="76.5">
      <c r="A8" s="194" t="s">
        <v>234</v>
      </c>
      <c r="B8" s="77" t="s">
        <v>451</v>
      </c>
      <c r="C8" s="77" t="s">
        <v>455</v>
      </c>
      <c r="D8" s="24" t="s">
        <v>36</v>
      </c>
      <c r="E8" s="24" t="s">
        <v>238</v>
      </c>
      <c r="F8" s="25" t="s">
        <v>456</v>
      </c>
      <c r="G8" s="25" t="s">
        <v>454</v>
      </c>
      <c r="H8" s="18">
        <v>1</v>
      </c>
      <c r="I8" s="18">
        <v>0.2</v>
      </c>
    </row>
    <row r="9" spans="1:9" ht="89.25">
      <c r="A9" s="194" t="s">
        <v>234</v>
      </c>
      <c r="B9" s="77" t="s">
        <v>451</v>
      </c>
      <c r="C9" s="195" t="s">
        <v>457</v>
      </c>
      <c r="D9" s="24" t="s">
        <v>36</v>
      </c>
      <c r="E9" s="24" t="s">
        <v>238</v>
      </c>
      <c r="F9" s="25" t="s">
        <v>0</v>
      </c>
      <c r="G9" s="25" t="s">
        <v>1</v>
      </c>
      <c r="H9" s="18">
        <v>1</v>
      </c>
      <c r="I9" s="18">
        <v>0.2</v>
      </c>
    </row>
    <row r="10" spans="1:9" ht="63.75">
      <c r="A10" s="194" t="s">
        <v>234</v>
      </c>
      <c r="B10" s="77" t="s">
        <v>451</v>
      </c>
      <c r="C10" s="77" t="s">
        <v>2</v>
      </c>
      <c r="D10" s="24" t="s">
        <v>36</v>
      </c>
      <c r="E10" s="24" t="s">
        <v>238</v>
      </c>
      <c r="F10" s="25" t="s">
        <v>3</v>
      </c>
      <c r="G10" s="25" t="s">
        <v>454</v>
      </c>
      <c r="H10" s="18">
        <v>1</v>
      </c>
      <c r="I10" s="16">
        <v>0.2</v>
      </c>
    </row>
    <row r="11" spans="1:9" ht="38.25">
      <c r="A11" s="194" t="s">
        <v>234</v>
      </c>
      <c r="B11" s="77" t="s">
        <v>664</v>
      </c>
      <c r="C11" s="77" t="s">
        <v>4</v>
      </c>
      <c r="D11" s="24" t="s">
        <v>237</v>
      </c>
      <c r="E11" s="24" t="s">
        <v>238</v>
      </c>
      <c r="F11" s="25" t="s">
        <v>5</v>
      </c>
      <c r="G11" s="25" t="s">
        <v>6</v>
      </c>
      <c r="H11" s="18">
        <v>0.98</v>
      </c>
      <c r="I11" s="18">
        <v>0.2</v>
      </c>
    </row>
    <row r="12" ht="18" customHeight="1">
      <c r="I12" s="196">
        <f>SUM(I7:I11)</f>
        <v>1</v>
      </c>
    </row>
  </sheetData>
  <mergeCells count="1">
    <mergeCell ref="B1:I1"/>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dimension ref="A2:L34"/>
  <sheetViews>
    <sheetView workbookViewId="0" topLeftCell="C1">
      <selection activeCell="B9" sqref="B9"/>
    </sheetView>
  </sheetViews>
  <sheetFormatPr defaultColWidth="11.421875" defaultRowHeight="12.75"/>
  <cols>
    <col min="1" max="1" width="9.57421875" style="0" customWidth="1"/>
    <col min="2" max="2" width="31.140625" style="0" customWidth="1"/>
    <col min="3" max="3" width="30.8515625" style="0" customWidth="1"/>
    <col min="4" max="4" width="11.28125" style="8" customWidth="1"/>
    <col min="5" max="5" width="10.8515625" style="8" customWidth="1"/>
    <col min="6" max="6" width="34.8515625" style="0" customWidth="1"/>
    <col min="7" max="7" width="31.00390625" style="0" customWidth="1"/>
    <col min="8" max="8" width="9.28125" style="8" customWidth="1"/>
    <col min="9" max="9" width="9.28125" style="8" hidden="1" customWidth="1"/>
    <col min="10" max="10" width="8.57421875" style="0" customWidth="1"/>
    <col min="11" max="11" width="0" style="0" hidden="1" customWidth="1"/>
    <col min="12" max="12" width="12.140625" style="0" hidden="1" customWidth="1"/>
  </cols>
  <sheetData>
    <row r="2" spans="1:9" s="1" customFormat="1" ht="15.75">
      <c r="A2" s="327" t="s">
        <v>112</v>
      </c>
      <c r="B2" s="327"/>
      <c r="C2" s="327"/>
      <c r="D2" s="327"/>
      <c r="E2" s="327"/>
      <c r="F2" s="327"/>
      <c r="G2" s="327"/>
      <c r="H2" s="327"/>
      <c r="I2" s="327"/>
    </row>
    <row r="3" spans="1:9" s="4" customFormat="1" ht="11.25" customHeight="1">
      <c r="A3" s="2"/>
      <c r="B3" s="2"/>
      <c r="C3" s="2"/>
      <c r="D3" s="3"/>
      <c r="E3" s="3"/>
      <c r="F3" s="2"/>
      <c r="G3" s="2"/>
      <c r="H3" s="2"/>
      <c r="I3" s="3"/>
    </row>
    <row r="4" spans="1:9" s="6" customFormat="1" ht="15">
      <c r="A4" s="5" t="s">
        <v>113</v>
      </c>
      <c r="H4" s="7"/>
      <c r="I4" s="7"/>
    </row>
    <row r="5" spans="1:9" s="6" customFormat="1" ht="15">
      <c r="A5" s="5" t="s">
        <v>114</v>
      </c>
      <c r="H5" s="7"/>
      <c r="I5" s="7"/>
    </row>
    <row r="6" spans="1:9" s="4" customFormat="1" ht="12.75">
      <c r="A6" s="37"/>
      <c r="D6" s="8"/>
      <c r="E6" s="8"/>
      <c r="H6" s="9"/>
      <c r="I6" s="10"/>
    </row>
    <row r="7" spans="1:12" s="12" customFormat="1" ht="134.25" customHeight="1">
      <c r="A7" s="11" t="s">
        <v>692</v>
      </c>
      <c r="B7" s="11" t="s">
        <v>693</v>
      </c>
      <c r="C7" s="11" t="s">
        <v>694</v>
      </c>
      <c r="D7" s="11" t="s">
        <v>695</v>
      </c>
      <c r="E7" s="11" t="s">
        <v>26</v>
      </c>
      <c r="F7" s="11" t="s">
        <v>27</v>
      </c>
      <c r="G7" s="11" t="s">
        <v>28</v>
      </c>
      <c r="H7" s="11" t="s">
        <v>29</v>
      </c>
      <c r="I7" s="11" t="s">
        <v>30</v>
      </c>
      <c r="J7" s="11" t="s">
        <v>31</v>
      </c>
      <c r="K7" s="11" t="s">
        <v>32</v>
      </c>
      <c r="L7" s="11" t="s">
        <v>33</v>
      </c>
    </row>
    <row r="8" spans="1:12" s="117" customFormat="1" ht="51">
      <c r="A8" s="20">
        <v>1</v>
      </c>
      <c r="B8" s="62" t="s">
        <v>77</v>
      </c>
      <c r="C8" s="62" t="s">
        <v>115</v>
      </c>
      <c r="D8" s="20" t="s">
        <v>36</v>
      </c>
      <c r="E8" s="58" t="s">
        <v>37</v>
      </c>
      <c r="F8" s="62" t="s">
        <v>116</v>
      </c>
      <c r="G8" s="62" t="s">
        <v>117</v>
      </c>
      <c r="H8" s="18">
        <v>1</v>
      </c>
      <c r="I8" s="59">
        <v>0</v>
      </c>
      <c r="J8" s="18">
        <v>0.18</v>
      </c>
      <c r="K8" s="188">
        <f aca="true" t="shared" si="0" ref="K8:K13">I8*J8</f>
        <v>0</v>
      </c>
      <c r="L8" s="62"/>
    </row>
    <row r="9" spans="1:12" s="117" customFormat="1" ht="51">
      <c r="A9" s="20">
        <v>1</v>
      </c>
      <c r="B9" s="62" t="s">
        <v>704</v>
      </c>
      <c r="C9" s="62" t="s">
        <v>705</v>
      </c>
      <c r="D9" s="20" t="s">
        <v>36</v>
      </c>
      <c r="E9" s="20" t="s">
        <v>37</v>
      </c>
      <c r="F9" s="62" t="s">
        <v>706</v>
      </c>
      <c r="G9" s="62" t="s">
        <v>707</v>
      </c>
      <c r="H9" s="18">
        <v>1</v>
      </c>
      <c r="I9" s="59">
        <v>0</v>
      </c>
      <c r="J9" s="18">
        <v>0.18</v>
      </c>
      <c r="K9" s="188">
        <f t="shared" si="0"/>
        <v>0</v>
      </c>
      <c r="L9" s="62"/>
    </row>
    <row r="10" spans="1:12" s="117" customFormat="1" ht="64.5" customHeight="1">
      <c r="A10" s="20">
        <v>1</v>
      </c>
      <c r="B10" s="62" t="s">
        <v>34</v>
      </c>
      <c r="C10" s="62" t="s">
        <v>118</v>
      </c>
      <c r="D10" s="20" t="s">
        <v>36</v>
      </c>
      <c r="E10" s="20" t="s">
        <v>37</v>
      </c>
      <c r="F10" s="62" t="s">
        <v>119</v>
      </c>
      <c r="G10" s="62" t="s">
        <v>120</v>
      </c>
      <c r="H10" s="18">
        <v>1</v>
      </c>
      <c r="I10" s="59">
        <v>0</v>
      </c>
      <c r="J10" s="18">
        <v>0.18</v>
      </c>
      <c r="K10" s="188">
        <f t="shared" si="0"/>
        <v>0</v>
      </c>
      <c r="L10" s="62"/>
    </row>
    <row r="11" spans="1:12" s="117" customFormat="1" ht="90.75" customHeight="1">
      <c r="A11" s="20">
        <v>5</v>
      </c>
      <c r="B11" s="62" t="s">
        <v>121</v>
      </c>
      <c r="C11" s="62" t="s">
        <v>122</v>
      </c>
      <c r="D11" s="20" t="s">
        <v>36</v>
      </c>
      <c r="E11" s="20" t="s">
        <v>37</v>
      </c>
      <c r="F11" s="62" t="s">
        <v>142</v>
      </c>
      <c r="G11" s="62" t="s">
        <v>143</v>
      </c>
      <c r="H11" s="18">
        <v>1</v>
      </c>
      <c r="I11" s="59">
        <v>0</v>
      </c>
      <c r="J11" s="18">
        <v>0.18</v>
      </c>
      <c r="K11" s="188">
        <f t="shared" si="0"/>
        <v>0</v>
      </c>
      <c r="L11" s="189"/>
    </row>
    <row r="12" spans="1:12" s="190" customFormat="1" ht="38.25">
      <c r="A12" s="20" t="s">
        <v>234</v>
      </c>
      <c r="B12" s="62" t="s">
        <v>235</v>
      </c>
      <c r="C12" s="62" t="s">
        <v>236</v>
      </c>
      <c r="D12" s="20" t="s">
        <v>237</v>
      </c>
      <c r="E12" s="20" t="s">
        <v>238</v>
      </c>
      <c r="F12" s="62" t="s">
        <v>144</v>
      </c>
      <c r="G12" s="62" t="s">
        <v>239</v>
      </c>
      <c r="H12" s="18">
        <v>0.7</v>
      </c>
      <c r="I12" s="59">
        <v>0</v>
      </c>
      <c r="J12" s="18">
        <v>0.1</v>
      </c>
      <c r="K12" s="188">
        <f t="shared" si="0"/>
        <v>0</v>
      </c>
      <c r="L12" s="62"/>
    </row>
    <row r="13" spans="1:12" s="190" customFormat="1" ht="112.5" customHeight="1">
      <c r="A13" s="20">
        <v>1</v>
      </c>
      <c r="B13" s="62" t="s">
        <v>704</v>
      </c>
      <c r="C13" s="62" t="s">
        <v>59</v>
      </c>
      <c r="D13" s="20" t="s">
        <v>36</v>
      </c>
      <c r="E13" s="20" t="s">
        <v>37</v>
      </c>
      <c r="F13" s="62" t="s">
        <v>60</v>
      </c>
      <c r="G13" s="62" t="s">
        <v>145</v>
      </c>
      <c r="H13" s="18">
        <v>0.9</v>
      </c>
      <c r="I13" s="59">
        <v>0</v>
      </c>
      <c r="J13" s="18">
        <v>0.18</v>
      </c>
      <c r="K13" s="188">
        <f t="shared" si="0"/>
        <v>0</v>
      </c>
      <c r="L13" s="62"/>
    </row>
    <row r="14" spans="2:12" s="117" customFormat="1" ht="13.5" thickBot="1">
      <c r="B14" s="191"/>
      <c r="C14" s="191"/>
      <c r="D14" s="191"/>
      <c r="E14" s="191"/>
      <c r="F14" s="191"/>
      <c r="G14" s="191"/>
      <c r="H14" s="169"/>
      <c r="I14" s="169"/>
      <c r="J14" s="185">
        <f>SUM(J7:J13)</f>
        <v>1</v>
      </c>
      <c r="K14" s="192">
        <f>SUM(K8:K11)</f>
        <v>0</v>
      </c>
      <c r="L14" s="191"/>
    </row>
    <row r="15" s="117" customFormat="1" ht="12.75">
      <c r="K15" s="193"/>
    </row>
    <row r="16" s="117" customFormat="1" ht="12.75">
      <c r="K16" s="193"/>
    </row>
    <row r="17" s="117" customFormat="1" ht="12.75">
      <c r="K17" s="193"/>
    </row>
    <row r="18" s="117" customFormat="1" ht="12.75">
      <c r="K18" s="193"/>
    </row>
    <row r="19" s="117" customFormat="1" ht="12.75">
      <c r="K19" s="193"/>
    </row>
    <row r="20" s="117" customFormat="1" ht="12.75">
      <c r="K20" s="193"/>
    </row>
    <row r="21" s="117" customFormat="1" ht="12.75">
      <c r="K21" s="193"/>
    </row>
    <row r="22" s="117" customFormat="1" ht="12.75">
      <c r="K22" s="193"/>
    </row>
    <row r="23" ht="12.75">
      <c r="K23" s="47"/>
    </row>
    <row r="24" ht="12.75">
      <c r="K24" s="47"/>
    </row>
    <row r="25" ht="12.75">
      <c r="K25" s="47"/>
    </row>
    <row r="26" ht="12.75">
      <c r="K26" s="47"/>
    </row>
    <row r="27" ht="12.75">
      <c r="K27" s="47"/>
    </row>
    <row r="28" ht="12.75">
      <c r="K28" s="47"/>
    </row>
    <row r="29" ht="12.75">
      <c r="K29" s="47"/>
    </row>
    <row r="30" ht="12.75">
      <c r="K30" s="47"/>
    </row>
    <row r="31" ht="12.75">
      <c r="K31" s="47"/>
    </row>
    <row r="32" ht="12.75">
      <c r="K32" s="47"/>
    </row>
    <row r="33" ht="12.75">
      <c r="K33" s="47"/>
    </row>
    <row r="34" ht="12.75">
      <c r="K34" s="47"/>
    </row>
  </sheetData>
  <mergeCells count="1">
    <mergeCell ref="A2:I2"/>
  </mergeCell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J29"/>
  <sheetViews>
    <sheetView workbookViewId="0" topLeftCell="A1">
      <selection activeCell="H3" sqref="H3"/>
    </sheetView>
  </sheetViews>
  <sheetFormatPr defaultColWidth="11.421875" defaultRowHeight="12.75"/>
  <cols>
    <col min="1" max="1" width="14.8515625" style="4" customWidth="1"/>
    <col min="2" max="2" width="46.00390625" style="4" customWidth="1"/>
    <col min="3" max="3" width="40.00390625" style="4" customWidth="1"/>
    <col min="4" max="4" width="10.8515625" style="4" customWidth="1"/>
    <col min="5" max="5" width="11.28125" style="4" customWidth="1"/>
    <col min="6" max="6" width="45.8515625" style="4" customWidth="1"/>
    <col min="7" max="7" width="26.28125" style="4" customWidth="1"/>
    <col min="8" max="8" width="9.140625" style="4" customWidth="1"/>
    <col min="9" max="9" width="9.00390625" style="4" customWidth="1"/>
    <col min="10" max="10" width="13.7109375" style="4" customWidth="1"/>
    <col min="11" max="16384" width="11.421875" style="4" customWidth="1"/>
  </cols>
  <sheetData>
    <row r="1" spans="1:8" ht="12.75">
      <c r="A1" s="117"/>
      <c r="H1" s="9"/>
    </row>
    <row r="2" spans="1:8" s="1" customFormat="1" ht="15.75">
      <c r="A2" s="327" t="s">
        <v>482</v>
      </c>
      <c r="B2" s="327"/>
      <c r="C2" s="327"/>
      <c r="D2" s="327"/>
      <c r="E2" s="327"/>
      <c r="F2" s="327"/>
      <c r="G2" s="327"/>
      <c r="H2" s="327"/>
    </row>
    <row r="3" spans="1:8" ht="12.75">
      <c r="A3" s="118" t="s">
        <v>63</v>
      </c>
      <c r="B3" s="119"/>
      <c r="H3" s="9"/>
    </row>
    <row r="4" spans="1:8" s="6" customFormat="1" ht="15">
      <c r="A4" s="120" t="s">
        <v>483</v>
      </c>
      <c r="B4" s="5" t="s">
        <v>484</v>
      </c>
      <c r="H4" s="7"/>
    </row>
    <row r="5" spans="1:8" s="6" customFormat="1" ht="15">
      <c r="A5" s="120" t="s">
        <v>485</v>
      </c>
      <c r="B5" s="5" t="s">
        <v>486</v>
      </c>
      <c r="C5" s="5"/>
      <c r="H5" s="7"/>
    </row>
    <row r="6" s="6" customFormat="1" ht="14.25"/>
    <row r="7" spans="1:10" s="6" customFormat="1" ht="150" customHeight="1">
      <c r="A7" s="11" t="s">
        <v>692</v>
      </c>
      <c r="B7" s="11" t="s">
        <v>693</v>
      </c>
      <c r="C7" s="11" t="s">
        <v>694</v>
      </c>
      <c r="D7" s="11" t="s">
        <v>487</v>
      </c>
      <c r="E7" s="11" t="s">
        <v>488</v>
      </c>
      <c r="F7" s="11" t="s">
        <v>27</v>
      </c>
      <c r="G7" s="11" t="s">
        <v>489</v>
      </c>
      <c r="H7" s="11" t="s">
        <v>29</v>
      </c>
      <c r="I7" s="11" t="s">
        <v>31</v>
      </c>
      <c r="J7" s="121" t="s">
        <v>215</v>
      </c>
    </row>
    <row r="8" spans="1:10" ht="38.25">
      <c r="A8" s="24">
        <v>1</v>
      </c>
      <c r="B8" s="101" t="s">
        <v>490</v>
      </c>
      <c r="C8" s="122" t="s">
        <v>491</v>
      </c>
      <c r="D8" s="24" t="s">
        <v>36</v>
      </c>
      <c r="E8" s="24" t="s">
        <v>238</v>
      </c>
      <c r="F8" s="122" t="s">
        <v>492</v>
      </c>
      <c r="G8" s="122" t="s">
        <v>493</v>
      </c>
      <c r="H8" s="18">
        <v>1</v>
      </c>
      <c r="I8" s="18">
        <v>0.1</v>
      </c>
      <c r="J8" s="23"/>
    </row>
    <row r="9" spans="1:10" ht="38.25">
      <c r="A9" s="24">
        <v>1</v>
      </c>
      <c r="B9" s="123" t="s">
        <v>222</v>
      </c>
      <c r="C9" s="77" t="s">
        <v>797</v>
      </c>
      <c r="D9" s="24" t="s">
        <v>36</v>
      </c>
      <c r="E9" s="24" t="s">
        <v>238</v>
      </c>
      <c r="F9" s="25" t="s">
        <v>798</v>
      </c>
      <c r="G9" s="25" t="s">
        <v>501</v>
      </c>
      <c r="H9" s="18">
        <v>1</v>
      </c>
      <c r="I9" s="18">
        <v>0.2</v>
      </c>
      <c r="J9" s="129" t="s">
        <v>62</v>
      </c>
    </row>
    <row r="10" spans="1:10" ht="51">
      <c r="A10" s="24">
        <v>5</v>
      </c>
      <c r="B10" s="123" t="s">
        <v>475</v>
      </c>
      <c r="C10" s="122" t="s">
        <v>494</v>
      </c>
      <c r="D10" s="24" t="s">
        <v>36</v>
      </c>
      <c r="E10" s="24" t="s">
        <v>472</v>
      </c>
      <c r="F10" s="25" t="s">
        <v>39</v>
      </c>
      <c r="G10" s="101" t="s">
        <v>40</v>
      </c>
      <c r="H10" s="61">
        <v>1</v>
      </c>
      <c r="I10" s="18">
        <v>0.1</v>
      </c>
      <c r="J10" s="129" t="s">
        <v>62</v>
      </c>
    </row>
    <row r="11" spans="1:10" ht="38.25">
      <c r="A11" s="24">
        <v>1</v>
      </c>
      <c r="B11" s="101" t="s">
        <v>672</v>
      </c>
      <c r="C11" s="122" t="s">
        <v>41</v>
      </c>
      <c r="D11" s="24" t="s">
        <v>36</v>
      </c>
      <c r="E11" s="24" t="s">
        <v>238</v>
      </c>
      <c r="F11" s="25" t="s">
        <v>42</v>
      </c>
      <c r="G11" s="25" t="s">
        <v>43</v>
      </c>
      <c r="H11" s="18">
        <v>1</v>
      </c>
      <c r="I11" s="18">
        <v>0.1</v>
      </c>
      <c r="J11" s="23"/>
    </row>
    <row r="12" spans="1:10" ht="46.5" customHeight="1">
      <c r="A12" s="24">
        <v>5</v>
      </c>
      <c r="B12" s="123" t="s">
        <v>44</v>
      </c>
      <c r="C12" s="77" t="s">
        <v>45</v>
      </c>
      <c r="D12" s="24" t="s">
        <v>36</v>
      </c>
      <c r="E12" s="24" t="s">
        <v>472</v>
      </c>
      <c r="F12" s="25" t="s">
        <v>46</v>
      </c>
      <c r="G12" s="25" t="s">
        <v>47</v>
      </c>
      <c r="H12" s="18">
        <v>1</v>
      </c>
      <c r="I12" s="18">
        <v>0.1</v>
      </c>
      <c r="J12" s="129" t="s">
        <v>62</v>
      </c>
    </row>
    <row r="13" spans="1:10" ht="63.75">
      <c r="A13" s="24">
        <v>5</v>
      </c>
      <c r="B13" s="122" t="s">
        <v>48</v>
      </c>
      <c r="C13" s="77" t="s">
        <v>49</v>
      </c>
      <c r="D13" s="24" t="s">
        <v>36</v>
      </c>
      <c r="E13" s="24" t="s">
        <v>472</v>
      </c>
      <c r="F13" s="77" t="s">
        <v>50</v>
      </c>
      <c r="G13" s="25" t="s">
        <v>51</v>
      </c>
      <c r="H13" s="18">
        <v>1</v>
      </c>
      <c r="I13" s="18">
        <v>0.1</v>
      </c>
      <c r="J13" s="129" t="s">
        <v>62</v>
      </c>
    </row>
    <row r="14" spans="1:10" ht="38.25">
      <c r="A14" s="24">
        <v>2</v>
      </c>
      <c r="B14" s="123" t="s">
        <v>52</v>
      </c>
      <c r="C14" s="77" t="s">
        <v>281</v>
      </c>
      <c r="D14" s="24" t="s">
        <v>36</v>
      </c>
      <c r="E14" s="24" t="s">
        <v>37</v>
      </c>
      <c r="F14" s="25" t="s">
        <v>53</v>
      </c>
      <c r="G14" s="25" t="s">
        <v>54</v>
      </c>
      <c r="H14" s="18">
        <v>0.85</v>
      </c>
      <c r="I14" s="18">
        <v>0.1</v>
      </c>
      <c r="J14" s="23"/>
    </row>
    <row r="15" spans="1:10" ht="51">
      <c r="A15" s="26" t="s">
        <v>234</v>
      </c>
      <c r="B15" s="123" t="s">
        <v>55</v>
      </c>
      <c r="C15" s="124" t="s">
        <v>56</v>
      </c>
      <c r="D15" s="26" t="s">
        <v>36</v>
      </c>
      <c r="E15" s="26" t="s">
        <v>238</v>
      </c>
      <c r="F15" s="125" t="s">
        <v>57</v>
      </c>
      <c r="G15" s="126" t="s">
        <v>258</v>
      </c>
      <c r="H15" s="27">
        <v>0.9</v>
      </c>
      <c r="I15" s="27">
        <v>0.1</v>
      </c>
      <c r="J15" s="23"/>
    </row>
    <row r="16" spans="1:10" ht="76.5">
      <c r="A16" s="24">
        <v>1</v>
      </c>
      <c r="B16" s="123" t="s">
        <v>58</v>
      </c>
      <c r="C16" s="122" t="s">
        <v>59</v>
      </c>
      <c r="D16" s="24" t="s">
        <v>36</v>
      </c>
      <c r="E16" s="24" t="s">
        <v>238</v>
      </c>
      <c r="F16" s="122" t="s">
        <v>60</v>
      </c>
      <c r="G16" s="123" t="s">
        <v>61</v>
      </c>
      <c r="H16" s="18">
        <v>0.8</v>
      </c>
      <c r="I16" s="18">
        <v>0.1</v>
      </c>
      <c r="J16" s="23"/>
    </row>
    <row r="17" spans="1:9" ht="12.75">
      <c r="A17" s="127"/>
      <c r="B17" s="127"/>
      <c r="C17" s="127"/>
      <c r="D17" s="127"/>
      <c r="E17" s="127"/>
      <c r="F17" s="127"/>
      <c r="H17" s="127"/>
      <c r="I17" s="128">
        <f>SUM(I8:I16)</f>
        <v>0.9999999999999999</v>
      </c>
    </row>
    <row r="18" spans="1:8" ht="12.75">
      <c r="A18" s="127"/>
      <c r="B18" s="127"/>
      <c r="C18" s="127"/>
      <c r="D18" s="127"/>
      <c r="E18" s="127"/>
      <c r="F18" s="127"/>
      <c r="G18" s="127"/>
      <c r="H18" s="127"/>
    </row>
    <row r="19" spans="1:8" ht="12.75">
      <c r="A19" s="127"/>
      <c r="B19" s="127"/>
      <c r="C19" s="127"/>
      <c r="D19" s="127"/>
      <c r="E19" s="127"/>
      <c r="F19" s="127"/>
      <c r="G19" s="127"/>
      <c r="H19" s="127"/>
    </row>
    <row r="20" spans="1:8" ht="12.75">
      <c r="A20" s="127"/>
      <c r="B20" s="127"/>
      <c r="C20" s="127"/>
      <c r="D20" s="127"/>
      <c r="E20" s="127"/>
      <c r="F20" s="127"/>
      <c r="G20" s="127"/>
      <c r="H20" s="127"/>
    </row>
    <row r="21" spans="1:8" ht="12.75">
      <c r="A21" s="127"/>
      <c r="B21" s="127"/>
      <c r="C21" s="127"/>
      <c r="D21" s="127"/>
      <c r="E21" s="127"/>
      <c r="F21" s="127"/>
      <c r="G21" s="127"/>
      <c r="H21" s="127"/>
    </row>
    <row r="22" spans="1:8" ht="12.75">
      <c r="A22" s="127"/>
      <c r="B22" s="127"/>
      <c r="C22" s="127"/>
      <c r="D22" s="127"/>
      <c r="E22" s="127"/>
      <c r="F22" s="127"/>
      <c r="G22" s="127"/>
      <c r="H22" s="127"/>
    </row>
    <row r="23" spans="1:8" ht="12.75">
      <c r="A23" s="127"/>
      <c r="B23" s="127"/>
      <c r="C23" s="127"/>
      <c r="D23" s="127"/>
      <c r="E23" s="127"/>
      <c r="F23" s="127"/>
      <c r="G23" s="127"/>
      <c r="H23" s="127"/>
    </row>
    <row r="24" spans="1:8" ht="12.75">
      <c r="A24" s="127"/>
      <c r="B24" s="127"/>
      <c r="C24" s="127"/>
      <c r="D24" s="127"/>
      <c r="E24" s="127"/>
      <c r="F24" s="127"/>
      <c r="G24" s="127"/>
      <c r="H24" s="127"/>
    </row>
    <row r="25" spans="1:8" ht="12.75">
      <c r="A25" s="127"/>
      <c r="B25" s="127"/>
      <c r="C25" s="127"/>
      <c r="D25" s="127"/>
      <c r="E25" s="127"/>
      <c r="F25" s="127"/>
      <c r="G25" s="127"/>
      <c r="H25" s="127"/>
    </row>
    <row r="26" spans="1:8" ht="12.75">
      <c r="A26" s="127"/>
      <c r="B26" s="127"/>
      <c r="C26" s="127"/>
      <c r="D26" s="127"/>
      <c r="E26" s="127"/>
      <c r="F26" s="127"/>
      <c r="G26" s="127"/>
      <c r="H26" s="127"/>
    </row>
    <row r="27" spans="1:8" ht="12.75">
      <c r="A27" s="127"/>
      <c r="B27" s="127"/>
      <c r="C27" s="127"/>
      <c r="D27" s="127"/>
      <c r="E27" s="127"/>
      <c r="F27" s="127"/>
      <c r="G27" s="127"/>
      <c r="H27" s="127"/>
    </row>
    <row r="28" spans="1:8" ht="12.75">
      <c r="A28" s="127"/>
      <c r="B28" s="127"/>
      <c r="C28" s="127"/>
      <c r="D28" s="127"/>
      <c r="E28" s="127"/>
      <c r="F28" s="127"/>
      <c r="G28" s="127"/>
      <c r="H28" s="127"/>
    </row>
    <row r="29" spans="1:8" ht="12.75">
      <c r="A29" s="127"/>
      <c r="B29" s="127"/>
      <c r="C29" s="127"/>
      <c r="D29" s="127"/>
      <c r="E29" s="127"/>
      <c r="F29" s="127"/>
      <c r="G29" s="127"/>
      <c r="H29" s="127"/>
    </row>
  </sheetData>
  <mergeCells count="1">
    <mergeCell ref="A2:H2"/>
  </mergeCells>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W30"/>
  <sheetViews>
    <sheetView workbookViewId="0" topLeftCell="A1">
      <selection activeCell="C8" sqref="C8"/>
    </sheetView>
  </sheetViews>
  <sheetFormatPr defaultColWidth="11.421875" defaultRowHeight="12.75"/>
  <cols>
    <col min="1" max="1" width="16.28125" style="6" customWidth="1"/>
    <col min="2" max="2" width="5.28125" style="6" hidden="1" customWidth="1"/>
    <col min="3" max="3" width="35.0039062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5.2812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49"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64</v>
      </c>
      <c r="D5" s="50"/>
      <c r="F5" s="48"/>
      <c r="G5" s="50"/>
    </row>
    <row r="6" spans="1:7" s="5" customFormat="1" ht="15">
      <c r="A6" s="5" t="s">
        <v>65</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s="4" customFormat="1" ht="55.5" customHeight="1">
      <c r="A10" s="20">
        <v>1</v>
      </c>
      <c r="B10" s="20"/>
      <c r="C10" s="57" t="s">
        <v>218</v>
      </c>
      <c r="D10" s="20"/>
      <c r="E10" s="62" t="s">
        <v>66</v>
      </c>
      <c r="F10" s="24" t="s">
        <v>36</v>
      </c>
      <c r="G10" s="24" t="s">
        <v>238</v>
      </c>
      <c r="H10" s="62" t="s">
        <v>85</v>
      </c>
      <c r="I10" s="130" t="s">
        <v>86</v>
      </c>
      <c r="J10" s="18">
        <v>1</v>
      </c>
      <c r="K10" s="131">
        <v>0.2</v>
      </c>
      <c r="L10" s="60">
        <f>28/36</f>
        <v>0.7777777777777778</v>
      </c>
      <c r="M10" s="61">
        <f>(K10*L10)</f>
        <v>0.15555555555555556</v>
      </c>
      <c r="N10" s="60"/>
      <c r="O10" s="60"/>
    </row>
    <row r="11" spans="1:15" s="4" customFormat="1" ht="61.5" customHeight="1">
      <c r="A11" s="20">
        <v>1</v>
      </c>
      <c r="B11" s="20"/>
      <c r="C11" s="62" t="s">
        <v>222</v>
      </c>
      <c r="D11" s="20"/>
      <c r="E11" s="25" t="s">
        <v>797</v>
      </c>
      <c r="F11" s="24" t="s">
        <v>87</v>
      </c>
      <c r="G11" s="24" t="s">
        <v>238</v>
      </c>
      <c r="H11" s="132" t="s">
        <v>798</v>
      </c>
      <c r="I11" s="25" t="s">
        <v>88</v>
      </c>
      <c r="J11" s="39">
        <v>1</v>
      </c>
      <c r="K11" s="133">
        <v>0.25</v>
      </c>
      <c r="L11" s="60">
        <f>(790/264)</f>
        <v>2.992424242424242</v>
      </c>
      <c r="M11" s="61">
        <f>(35/100)</f>
        <v>0.35</v>
      </c>
      <c r="N11" s="60"/>
      <c r="O11" s="60"/>
    </row>
    <row r="12" spans="1:23" s="4" customFormat="1" ht="63.75" customHeight="1">
      <c r="A12" s="20">
        <v>2</v>
      </c>
      <c r="B12" s="62"/>
      <c r="C12" s="62" t="s">
        <v>89</v>
      </c>
      <c r="D12" s="62"/>
      <c r="E12" s="62" t="s">
        <v>579</v>
      </c>
      <c r="F12" s="24" t="s">
        <v>36</v>
      </c>
      <c r="G12" s="24" t="s">
        <v>37</v>
      </c>
      <c r="H12" s="25" t="s">
        <v>53</v>
      </c>
      <c r="I12" s="25" t="s">
        <v>580</v>
      </c>
      <c r="J12" s="18">
        <v>0.9</v>
      </c>
      <c r="K12" s="131">
        <v>0.2</v>
      </c>
      <c r="L12" s="60">
        <f>(23/23)</f>
        <v>1</v>
      </c>
      <c r="M12" s="61">
        <f>(K12*L12)</f>
        <v>0.2</v>
      </c>
      <c r="N12" s="60"/>
      <c r="O12" s="60"/>
      <c r="P12" s="64"/>
      <c r="Q12" s="64"/>
      <c r="R12" s="64"/>
      <c r="S12" s="64"/>
      <c r="T12" s="64"/>
      <c r="U12" s="64"/>
      <c r="V12" s="64"/>
      <c r="W12" s="64"/>
    </row>
    <row r="13" spans="1:23" s="4" customFormat="1" ht="84" customHeight="1">
      <c r="A13" s="20">
        <v>4</v>
      </c>
      <c r="B13" s="62"/>
      <c r="C13" s="62" t="s">
        <v>581</v>
      </c>
      <c r="D13" s="62"/>
      <c r="E13" s="64" t="s">
        <v>582</v>
      </c>
      <c r="F13" s="24" t="s">
        <v>36</v>
      </c>
      <c r="G13" s="24" t="s">
        <v>238</v>
      </c>
      <c r="H13" s="101" t="s">
        <v>60</v>
      </c>
      <c r="I13" s="25" t="s">
        <v>583</v>
      </c>
      <c r="J13" s="18">
        <v>0.75</v>
      </c>
      <c r="K13" s="131">
        <v>0.1</v>
      </c>
      <c r="L13" s="60"/>
      <c r="M13" s="61"/>
      <c r="N13" s="60"/>
      <c r="O13" s="60"/>
      <c r="P13" s="64"/>
      <c r="Q13" s="64"/>
      <c r="R13" s="64"/>
      <c r="S13" s="64"/>
      <c r="T13" s="64"/>
      <c r="U13" s="64"/>
      <c r="V13" s="64"/>
      <c r="W13" s="64"/>
    </row>
    <row r="14" spans="1:23" s="4" customFormat="1" ht="77.25" customHeight="1">
      <c r="A14" s="20">
        <v>5</v>
      </c>
      <c r="B14" s="62"/>
      <c r="C14" s="62" t="s">
        <v>506</v>
      </c>
      <c r="D14" s="62"/>
      <c r="E14" s="64" t="s">
        <v>584</v>
      </c>
      <c r="F14" s="24" t="s">
        <v>87</v>
      </c>
      <c r="G14" s="24" t="s">
        <v>472</v>
      </c>
      <c r="H14" s="101" t="s">
        <v>39</v>
      </c>
      <c r="I14" s="25" t="s">
        <v>585</v>
      </c>
      <c r="J14" s="18">
        <v>1</v>
      </c>
      <c r="K14" s="131">
        <v>0.15</v>
      </c>
      <c r="L14" s="60"/>
      <c r="M14" s="61"/>
      <c r="N14" s="60"/>
      <c r="O14" s="60"/>
      <c r="P14" s="64"/>
      <c r="Q14" s="64"/>
      <c r="R14" s="64"/>
      <c r="S14" s="64"/>
      <c r="T14" s="64"/>
      <c r="U14" s="64"/>
      <c r="V14" s="64"/>
      <c r="W14" s="64"/>
    </row>
    <row r="15" spans="1:23" s="4" customFormat="1" ht="50.25" customHeight="1">
      <c r="A15" s="20" t="s">
        <v>234</v>
      </c>
      <c r="B15" s="62"/>
      <c r="C15" s="62" t="s">
        <v>55</v>
      </c>
      <c r="D15" s="62"/>
      <c r="E15" s="134" t="s">
        <v>517</v>
      </c>
      <c r="F15" s="20" t="s">
        <v>237</v>
      </c>
      <c r="G15" s="20" t="s">
        <v>238</v>
      </c>
      <c r="H15" s="57" t="s">
        <v>586</v>
      </c>
      <c r="I15" s="62" t="s">
        <v>239</v>
      </c>
      <c r="J15" s="63">
        <v>0.8</v>
      </c>
      <c r="K15" s="135">
        <v>0.1</v>
      </c>
      <c r="L15" s="60"/>
      <c r="M15" s="61">
        <f>IF(L15=J15,K15,J15*K15)</f>
        <v>0.08000000000000002</v>
      </c>
      <c r="N15" s="60"/>
      <c r="O15" s="60"/>
      <c r="P15" s="64"/>
      <c r="Q15" s="64"/>
      <c r="R15" s="64"/>
      <c r="S15" s="64"/>
      <c r="T15" s="64"/>
      <c r="U15" s="64"/>
      <c r="V15" s="64"/>
      <c r="W15" s="64"/>
    </row>
    <row r="16" spans="1:23" s="4" customFormat="1" ht="12.75">
      <c r="A16" s="64"/>
      <c r="B16" s="64"/>
      <c r="C16" s="64"/>
      <c r="D16" s="64"/>
      <c r="E16" s="64"/>
      <c r="F16" s="64"/>
      <c r="G16" s="136"/>
      <c r="H16" s="64"/>
      <c r="I16" s="64"/>
      <c r="J16" s="64"/>
      <c r="K16" s="63">
        <f>SUM(K10:K15)</f>
        <v>1</v>
      </c>
      <c r="L16" s="65"/>
      <c r="M16" s="61">
        <f>SUM(M10:M15)</f>
        <v>0.7855555555555556</v>
      </c>
      <c r="N16" s="65"/>
      <c r="O16" s="65"/>
      <c r="P16" s="64"/>
      <c r="Q16" s="64"/>
      <c r="R16" s="64"/>
      <c r="S16" s="64"/>
      <c r="T16" s="64"/>
      <c r="U16" s="64"/>
      <c r="V16" s="64"/>
      <c r="W16" s="64"/>
    </row>
    <row r="17" spans="3:23" s="4" customFormat="1" ht="12.75">
      <c r="C17" s="64"/>
      <c r="D17" s="64"/>
      <c r="E17" s="64"/>
      <c r="F17" s="64"/>
      <c r="G17" s="64"/>
      <c r="H17" s="64"/>
      <c r="I17" s="64"/>
      <c r="J17" s="64"/>
      <c r="K17" s="64"/>
      <c r="L17" s="65"/>
      <c r="M17" s="66"/>
      <c r="N17" s="65"/>
      <c r="O17" s="65"/>
      <c r="P17" s="64"/>
      <c r="Q17" s="64"/>
      <c r="R17" s="64"/>
      <c r="S17" s="64"/>
      <c r="T17" s="64"/>
      <c r="U17" s="64"/>
      <c r="V17" s="64"/>
      <c r="W17" s="64"/>
    </row>
    <row r="18" spans="3:23" s="4" customFormat="1" ht="12.75">
      <c r="C18" s="64"/>
      <c r="D18" s="64"/>
      <c r="E18" s="64"/>
      <c r="F18" s="64"/>
      <c r="G18" s="64"/>
      <c r="H18" s="64"/>
      <c r="I18" s="64"/>
      <c r="J18" s="64"/>
      <c r="K18" s="64"/>
      <c r="L18" s="65"/>
      <c r="M18" s="66"/>
      <c r="N18" s="65"/>
      <c r="O18" s="65"/>
      <c r="P18" s="64"/>
      <c r="Q18" s="64"/>
      <c r="R18" s="64"/>
      <c r="S18" s="64"/>
      <c r="T18" s="64"/>
      <c r="U18" s="64"/>
      <c r="V18" s="64"/>
      <c r="W18" s="64"/>
    </row>
    <row r="19" spans="3:23" s="4" customFormat="1" ht="12.75">
      <c r="C19" s="64"/>
      <c r="D19" s="64"/>
      <c r="E19" s="64"/>
      <c r="F19" s="64"/>
      <c r="G19" s="64"/>
      <c r="H19" s="64"/>
      <c r="I19" s="64"/>
      <c r="J19" s="64"/>
      <c r="K19" s="64"/>
      <c r="L19" s="65"/>
      <c r="M19" s="66"/>
      <c r="N19" s="65"/>
      <c r="O19" s="65"/>
      <c r="P19" s="64"/>
      <c r="Q19" s="64"/>
      <c r="R19" s="64"/>
      <c r="S19" s="64"/>
      <c r="T19" s="64"/>
      <c r="U19" s="64"/>
      <c r="V19" s="64"/>
      <c r="W19" s="64"/>
    </row>
    <row r="20" spans="3:23" s="4" customFormat="1" ht="12.75">
      <c r="C20" s="64"/>
      <c r="D20" s="64"/>
      <c r="E20" s="64"/>
      <c r="F20" s="64"/>
      <c r="G20" s="64"/>
      <c r="H20" s="64"/>
      <c r="I20" s="64"/>
      <c r="J20" s="64"/>
      <c r="K20" s="64"/>
      <c r="L20" s="137"/>
      <c r="M20" s="138"/>
      <c r="N20" s="137"/>
      <c r="O20" s="137"/>
      <c r="P20" s="64"/>
      <c r="Q20" s="64"/>
      <c r="R20" s="64"/>
      <c r="S20" s="64"/>
      <c r="T20" s="64"/>
      <c r="U20" s="64"/>
      <c r="V20" s="64"/>
      <c r="W20" s="64"/>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row r="30" spans="3:23" ht="14.25">
      <c r="C30" s="67"/>
      <c r="D30" s="67"/>
      <c r="E30" s="67"/>
      <c r="F30" s="67"/>
      <c r="G30" s="67"/>
      <c r="H30" s="67"/>
      <c r="I30" s="67"/>
      <c r="J30" s="67"/>
      <c r="K30" s="67"/>
      <c r="L30" s="67"/>
      <c r="M30" s="67"/>
      <c r="N30" s="67"/>
      <c r="O30" s="67"/>
      <c r="P30" s="67"/>
      <c r="Q30" s="67"/>
      <c r="R30" s="67"/>
      <c r="S30" s="67"/>
      <c r="T30" s="67"/>
      <c r="U30" s="67"/>
      <c r="V30" s="67"/>
      <c r="W30" s="67"/>
    </row>
  </sheetData>
  <mergeCells count="12">
    <mergeCell ref="A1:K1"/>
    <mergeCell ref="A2:K2"/>
    <mergeCell ref="A3:K3"/>
    <mergeCell ref="A8:A9"/>
    <mergeCell ref="B8:B9"/>
    <mergeCell ref="D8:D9"/>
    <mergeCell ref="F8:F9"/>
    <mergeCell ref="G8:G9"/>
    <mergeCell ref="H8:H9"/>
    <mergeCell ref="I8:I9"/>
    <mergeCell ref="J8:J9"/>
    <mergeCell ref="K8:K9"/>
  </mergeCells>
  <printOptions/>
  <pageMargins left="0.75" right="0.75" top="1" bottom="1" header="0" footer="0"/>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W24"/>
  <sheetViews>
    <sheetView workbookViewId="0" topLeftCell="E10">
      <selection activeCell="H11" sqref="H11"/>
    </sheetView>
  </sheetViews>
  <sheetFormatPr defaultColWidth="11.421875" defaultRowHeight="12.75"/>
  <cols>
    <col min="1" max="1" width="20.00390625" style="6" customWidth="1"/>
    <col min="2" max="2" width="5.28125" style="6" hidden="1" customWidth="1"/>
    <col min="3" max="3" width="42.140625" style="6" customWidth="1"/>
    <col min="4" max="4" width="0.71875" style="73" hidden="1" customWidth="1"/>
    <col min="5" max="5" width="39.7109375" style="6" customWidth="1"/>
    <col min="6" max="6" width="11.28125" style="7" customWidth="1"/>
    <col min="7" max="7" width="10.7109375" style="73" customWidth="1"/>
    <col min="8" max="8" width="34.421875" style="6" customWidth="1"/>
    <col min="9" max="9" width="24.28125" style="6" customWidth="1"/>
    <col min="10" max="11" width="11.421875" style="6" customWidth="1"/>
    <col min="12" max="12" width="13.8515625" style="6" hidden="1" customWidth="1"/>
    <col min="13" max="13" width="13.7109375" style="6" hidden="1" customWidth="1"/>
    <col min="14" max="15" width="28.7109375" style="6" hidden="1" customWidth="1"/>
    <col min="16" max="16" width="15.421875" style="6" customWidth="1"/>
    <col min="17" max="16384" width="11.421875" style="6" customWidth="1"/>
  </cols>
  <sheetData>
    <row r="1" spans="1:11" s="49" customFormat="1" ht="15.75">
      <c r="A1" s="327" t="s">
        <v>241</v>
      </c>
      <c r="B1" s="327"/>
      <c r="C1" s="327"/>
      <c r="D1" s="327"/>
      <c r="E1" s="327"/>
      <c r="F1" s="327"/>
      <c r="G1" s="327"/>
      <c r="H1" s="327"/>
      <c r="I1" s="327"/>
      <c r="J1" s="327"/>
      <c r="K1" s="327"/>
    </row>
    <row r="2" spans="1:7" s="5" customFormat="1" ht="15">
      <c r="A2" s="5" t="s">
        <v>242</v>
      </c>
      <c r="C2" s="5" t="s">
        <v>365</v>
      </c>
      <c r="D2" s="50"/>
      <c r="F2" s="48"/>
      <c r="G2" s="50"/>
    </row>
    <row r="3" spans="1:7" s="5" customFormat="1" ht="15">
      <c r="A3" s="5" t="s">
        <v>244</v>
      </c>
      <c r="C3" s="5" t="s">
        <v>366</v>
      </c>
      <c r="D3" s="50"/>
      <c r="F3" s="48"/>
      <c r="G3" s="50"/>
    </row>
    <row r="4" spans="1:16" s="5" customFormat="1" ht="117" customHeight="1">
      <c r="A4" s="325" t="s">
        <v>246</v>
      </c>
      <c r="B4" s="325" t="s">
        <v>247</v>
      </c>
      <c r="C4" s="51" t="s">
        <v>693</v>
      </c>
      <c r="D4" s="325" t="s">
        <v>248</v>
      </c>
      <c r="E4" s="51" t="s">
        <v>694</v>
      </c>
      <c r="F4" s="325" t="s">
        <v>695</v>
      </c>
      <c r="G4" s="325" t="s">
        <v>26</v>
      </c>
      <c r="H4" s="325" t="s">
        <v>27</v>
      </c>
      <c r="I4" s="325" t="s">
        <v>28</v>
      </c>
      <c r="J4" s="325" t="s">
        <v>249</v>
      </c>
      <c r="K4" s="325" t="s">
        <v>31</v>
      </c>
      <c r="L4" s="170" t="s">
        <v>250</v>
      </c>
      <c r="M4" s="52" t="s">
        <v>251</v>
      </c>
      <c r="N4" s="52" t="s">
        <v>252</v>
      </c>
      <c r="O4" s="152" t="s">
        <v>253</v>
      </c>
      <c r="P4" s="325" t="s">
        <v>384</v>
      </c>
    </row>
    <row r="5" spans="1:16" s="5" customFormat="1" ht="22.5" customHeight="1" hidden="1">
      <c r="A5" s="325"/>
      <c r="B5" s="325"/>
      <c r="C5" s="51" t="s">
        <v>254</v>
      </c>
      <c r="D5" s="325"/>
      <c r="E5" s="51" t="s">
        <v>254</v>
      </c>
      <c r="F5" s="325"/>
      <c r="G5" s="325"/>
      <c r="H5" s="325"/>
      <c r="I5" s="325"/>
      <c r="J5" s="325"/>
      <c r="K5" s="325"/>
      <c r="L5" s="171"/>
      <c r="M5" s="55">
        <f>(K5*L5)</f>
        <v>0</v>
      </c>
      <c r="N5" s="54"/>
      <c r="O5" s="153"/>
      <c r="P5" s="325"/>
    </row>
    <row r="6" spans="1:16" ht="78" customHeight="1">
      <c r="A6" s="92">
        <v>1</v>
      </c>
      <c r="B6" s="92"/>
      <c r="C6" s="96" t="s">
        <v>367</v>
      </c>
      <c r="D6" s="142"/>
      <c r="E6" s="142" t="s">
        <v>368</v>
      </c>
      <c r="F6" s="85" t="s">
        <v>36</v>
      </c>
      <c r="G6" s="85" t="s">
        <v>37</v>
      </c>
      <c r="H6" s="142" t="s">
        <v>378</v>
      </c>
      <c r="I6" s="139" t="s">
        <v>369</v>
      </c>
      <c r="J6" s="141">
        <v>1</v>
      </c>
      <c r="K6" s="141">
        <v>0.15</v>
      </c>
      <c r="L6" s="91"/>
      <c r="M6" s="90">
        <f aca="true" t="shared" si="0" ref="M6:M14">IF(L6=J6,K6,J6*K6)</f>
        <v>0.15</v>
      </c>
      <c r="N6" s="91"/>
      <c r="O6" s="259"/>
      <c r="P6" s="261"/>
    </row>
    <row r="7" spans="1:16" ht="63" customHeight="1">
      <c r="A7" s="92" t="s">
        <v>370</v>
      </c>
      <c r="B7" s="92"/>
      <c r="C7" s="96" t="s">
        <v>371</v>
      </c>
      <c r="D7" s="92"/>
      <c r="E7" s="142" t="s">
        <v>372</v>
      </c>
      <c r="F7" s="85" t="s">
        <v>36</v>
      </c>
      <c r="G7" s="85" t="s">
        <v>37</v>
      </c>
      <c r="H7" s="172" t="s">
        <v>379</v>
      </c>
      <c r="I7" s="139" t="s">
        <v>369</v>
      </c>
      <c r="J7" s="141">
        <v>1</v>
      </c>
      <c r="K7" s="141">
        <v>0.1</v>
      </c>
      <c r="L7" s="91"/>
      <c r="M7" s="90">
        <f t="shared" si="0"/>
        <v>0.1</v>
      </c>
      <c r="N7" s="91"/>
      <c r="O7" s="259"/>
      <c r="P7" s="261"/>
    </row>
    <row r="8" spans="1:23" ht="53.25" customHeight="1">
      <c r="A8" s="85">
        <v>1</v>
      </c>
      <c r="B8" s="142" t="s">
        <v>276</v>
      </c>
      <c r="C8" s="96" t="s">
        <v>276</v>
      </c>
      <c r="D8" s="85"/>
      <c r="E8" s="142" t="s">
        <v>779</v>
      </c>
      <c r="F8" s="85" t="s">
        <v>36</v>
      </c>
      <c r="G8" s="85" t="s">
        <v>238</v>
      </c>
      <c r="H8" s="96" t="s">
        <v>380</v>
      </c>
      <c r="I8" s="139" t="s">
        <v>376</v>
      </c>
      <c r="J8" s="94">
        <v>1</v>
      </c>
      <c r="K8" s="94">
        <v>0.2</v>
      </c>
      <c r="L8" s="91"/>
      <c r="M8" s="90">
        <f t="shared" si="0"/>
        <v>0.2</v>
      </c>
      <c r="N8" s="91"/>
      <c r="O8" s="259"/>
      <c r="P8" s="93"/>
      <c r="Q8" s="67"/>
      <c r="R8" s="67"/>
      <c r="S8" s="67"/>
      <c r="T8" s="67"/>
      <c r="U8" s="67"/>
      <c r="V8" s="67"/>
      <c r="W8" s="67"/>
    </row>
    <row r="9" spans="1:23" ht="63.75" customHeight="1">
      <c r="A9" s="85" t="s">
        <v>370</v>
      </c>
      <c r="B9" s="142" t="s">
        <v>780</v>
      </c>
      <c r="C9" s="96" t="s">
        <v>780</v>
      </c>
      <c r="D9" s="6"/>
      <c r="E9" s="142" t="s">
        <v>781</v>
      </c>
      <c r="F9" s="85" t="s">
        <v>36</v>
      </c>
      <c r="G9" s="85" t="s">
        <v>37</v>
      </c>
      <c r="H9" s="96" t="s">
        <v>381</v>
      </c>
      <c r="I9" s="139" t="s">
        <v>782</v>
      </c>
      <c r="J9" s="94">
        <v>1</v>
      </c>
      <c r="K9" s="94">
        <v>0.15</v>
      </c>
      <c r="L9" s="91"/>
      <c r="M9" s="90">
        <f t="shared" si="0"/>
        <v>0.15</v>
      </c>
      <c r="N9" s="91"/>
      <c r="O9" s="259"/>
      <c r="P9" s="93"/>
      <c r="Q9" s="67"/>
      <c r="R9" s="67"/>
      <c r="S9" s="67"/>
      <c r="T9" s="67"/>
      <c r="U9" s="67"/>
      <c r="V9" s="67"/>
      <c r="W9" s="67"/>
    </row>
    <row r="10" spans="1:23" ht="102.75" customHeight="1">
      <c r="A10" s="92">
        <v>4</v>
      </c>
      <c r="B10" s="93"/>
      <c r="C10" s="93" t="s">
        <v>783</v>
      </c>
      <c r="D10" s="93"/>
      <c r="E10" s="93" t="s">
        <v>784</v>
      </c>
      <c r="F10" s="85" t="s">
        <v>36</v>
      </c>
      <c r="G10" s="85" t="s">
        <v>238</v>
      </c>
      <c r="H10" s="93" t="s">
        <v>785</v>
      </c>
      <c r="I10" s="93" t="s">
        <v>786</v>
      </c>
      <c r="J10" s="94">
        <v>0.8</v>
      </c>
      <c r="K10" s="94">
        <v>0.1</v>
      </c>
      <c r="L10" s="91"/>
      <c r="M10" s="90">
        <f t="shared" si="0"/>
        <v>0.08000000000000002</v>
      </c>
      <c r="N10" s="91"/>
      <c r="O10" s="259"/>
      <c r="P10" s="93"/>
      <c r="Q10" s="67"/>
      <c r="R10" s="67"/>
      <c r="S10" s="67"/>
      <c r="T10" s="67"/>
      <c r="U10" s="67"/>
      <c r="V10" s="67"/>
      <c r="W10" s="67"/>
    </row>
    <row r="11" spans="1:23" ht="72" customHeight="1">
      <c r="A11" s="92" t="s">
        <v>787</v>
      </c>
      <c r="B11" s="93"/>
      <c r="C11" s="93" t="s">
        <v>788</v>
      </c>
      <c r="D11" s="93"/>
      <c r="E11" s="93" t="s">
        <v>789</v>
      </c>
      <c r="F11" s="85" t="s">
        <v>36</v>
      </c>
      <c r="G11" s="85" t="s">
        <v>238</v>
      </c>
      <c r="H11" s="289" t="s">
        <v>377</v>
      </c>
      <c r="I11" s="93" t="s">
        <v>790</v>
      </c>
      <c r="J11" s="94">
        <v>1</v>
      </c>
      <c r="K11" s="94">
        <v>0.1</v>
      </c>
      <c r="L11" s="91"/>
      <c r="M11" s="90">
        <f t="shared" si="0"/>
        <v>0.1</v>
      </c>
      <c r="N11" s="91"/>
      <c r="O11" s="259"/>
      <c r="P11" s="93"/>
      <c r="Q11" s="67"/>
      <c r="R11" s="67"/>
      <c r="S11" s="67"/>
      <c r="T11" s="67"/>
      <c r="U11" s="67"/>
      <c r="V11" s="67"/>
      <c r="W11" s="67"/>
    </row>
    <row r="12" spans="1:23" ht="40.5" customHeight="1">
      <c r="A12" s="92" t="s">
        <v>370</v>
      </c>
      <c r="B12" s="93"/>
      <c r="C12" s="96" t="s">
        <v>791</v>
      </c>
      <c r="D12" s="93"/>
      <c r="E12" s="96" t="s">
        <v>792</v>
      </c>
      <c r="F12" s="85" t="s">
        <v>36</v>
      </c>
      <c r="G12" s="85" t="s">
        <v>37</v>
      </c>
      <c r="H12" s="86" t="s">
        <v>382</v>
      </c>
      <c r="I12" s="93" t="s">
        <v>793</v>
      </c>
      <c r="J12" s="94">
        <v>1</v>
      </c>
      <c r="K12" s="94">
        <v>0.1</v>
      </c>
      <c r="L12" s="91"/>
      <c r="M12" s="90">
        <f t="shared" si="0"/>
        <v>0.1</v>
      </c>
      <c r="N12" s="91"/>
      <c r="O12" s="259"/>
      <c r="P12" s="93"/>
      <c r="Q12" s="67"/>
      <c r="R12" s="67"/>
      <c r="S12" s="67"/>
      <c r="T12" s="67"/>
      <c r="U12" s="67"/>
      <c r="V12" s="67"/>
      <c r="W12" s="67"/>
    </row>
    <row r="13" spans="1:23" ht="84.75" customHeight="1">
      <c r="A13" s="92" t="s">
        <v>370</v>
      </c>
      <c r="B13" s="93"/>
      <c r="C13" s="96" t="s">
        <v>794</v>
      </c>
      <c r="D13" s="93"/>
      <c r="E13" s="96" t="s">
        <v>795</v>
      </c>
      <c r="F13" s="85" t="s">
        <v>36</v>
      </c>
      <c r="G13" s="85" t="s">
        <v>37</v>
      </c>
      <c r="H13" s="96" t="s">
        <v>383</v>
      </c>
      <c r="I13" s="93" t="s">
        <v>796</v>
      </c>
      <c r="J13" s="94">
        <v>1</v>
      </c>
      <c r="K13" s="94">
        <v>0.1</v>
      </c>
      <c r="L13" s="173"/>
      <c r="M13" s="174">
        <f t="shared" si="0"/>
        <v>0.1</v>
      </c>
      <c r="N13" s="173"/>
      <c r="O13" s="260"/>
      <c r="P13" s="93"/>
      <c r="Q13" s="67"/>
      <c r="R13" s="67"/>
      <c r="S13" s="67"/>
      <c r="T13" s="67"/>
      <c r="U13" s="67"/>
      <c r="V13" s="67"/>
      <c r="W13" s="67"/>
    </row>
    <row r="14" spans="1:23" s="178" customFormat="1" ht="14.25">
      <c r="A14" s="175"/>
      <c r="B14" s="176"/>
      <c r="C14" s="176"/>
      <c r="D14" s="176"/>
      <c r="E14" s="176"/>
      <c r="F14" s="175"/>
      <c r="G14" s="175"/>
      <c r="H14" s="176"/>
      <c r="I14" s="176"/>
      <c r="J14" s="72"/>
      <c r="K14" s="177">
        <f>SUM(K6:K13)</f>
        <v>0.9999999999999999</v>
      </c>
      <c r="L14" s="68"/>
      <c r="M14" s="69">
        <f t="shared" si="0"/>
        <v>0.9999999999999999</v>
      </c>
      <c r="N14" s="68"/>
      <c r="O14" s="68"/>
      <c r="P14" s="93"/>
      <c r="Q14" s="176"/>
      <c r="R14" s="176"/>
      <c r="S14" s="176"/>
      <c r="T14" s="176"/>
      <c r="U14" s="176"/>
      <c r="V14" s="176"/>
      <c r="W14" s="176"/>
    </row>
    <row r="15" s="4" customFormat="1" ht="88.5" customHeight="1"/>
    <row r="16" s="4" customFormat="1" ht="88.5" customHeight="1"/>
    <row r="17" spans="3:23" ht="14.25">
      <c r="C17" s="67"/>
      <c r="D17" s="67"/>
      <c r="E17" s="67"/>
      <c r="F17" s="67"/>
      <c r="G17" s="67"/>
      <c r="H17" s="67"/>
      <c r="I17" s="67"/>
      <c r="J17" s="67"/>
      <c r="K17" s="67"/>
      <c r="L17" s="67"/>
      <c r="M17" s="67"/>
      <c r="N17" s="67"/>
      <c r="O17" s="67"/>
      <c r="P17" s="67"/>
      <c r="Q17" s="67"/>
      <c r="R17" s="67"/>
      <c r="S17" s="67"/>
      <c r="T17" s="67"/>
      <c r="U17" s="67"/>
      <c r="V17" s="67"/>
      <c r="W17" s="67"/>
    </row>
    <row r="18" spans="3:23" ht="14.25">
      <c r="C18" s="67"/>
      <c r="D18" s="67"/>
      <c r="E18" s="67"/>
      <c r="F18" s="67"/>
      <c r="G18" s="67"/>
      <c r="H18" s="67"/>
      <c r="I18" s="67"/>
      <c r="J18" s="67"/>
      <c r="K18" s="67"/>
      <c r="L18" s="67"/>
      <c r="M18" s="67"/>
      <c r="N18" s="67"/>
      <c r="O18" s="67"/>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sheetData>
  <mergeCells count="11">
    <mergeCell ref="J4:J5"/>
    <mergeCell ref="K4:K5"/>
    <mergeCell ref="P4:P5"/>
    <mergeCell ref="A1:K1"/>
    <mergeCell ref="A4:A5"/>
    <mergeCell ref="B4:B5"/>
    <mergeCell ref="D4:D5"/>
    <mergeCell ref="F4:F5"/>
    <mergeCell ref="G4:G5"/>
    <mergeCell ref="H4:H5"/>
    <mergeCell ref="I4:I5"/>
  </mergeCells>
  <printOptions/>
  <pageMargins left="0.1968503937007874" right="0.1968503937007874" top="0.3937007874015748" bottom="0" header="0" footer="0"/>
  <pageSetup horizontalDpi="600" verticalDpi="600" orientation="landscape" paperSize="14" scale="70" r:id="rId1"/>
</worksheet>
</file>

<file path=xl/worksheets/sheet19.xml><?xml version="1.0" encoding="utf-8"?>
<worksheet xmlns="http://schemas.openxmlformats.org/spreadsheetml/2006/main" xmlns:r="http://schemas.openxmlformats.org/officeDocument/2006/relationships">
  <dimension ref="A1:W29"/>
  <sheetViews>
    <sheetView workbookViewId="0" topLeftCell="E12">
      <selection activeCell="H12" sqref="H12"/>
    </sheetView>
  </sheetViews>
  <sheetFormatPr defaultColWidth="11.421875" defaultRowHeight="12.75"/>
  <cols>
    <col min="1" max="1" width="13.7109375" style="6" customWidth="1"/>
    <col min="2" max="2" width="5.28125" style="6" hidden="1" customWidth="1"/>
    <col min="3" max="3" width="26.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8">
      <c r="A2" s="333" t="s">
        <v>241</v>
      </c>
      <c r="B2" s="333"/>
      <c r="C2" s="333"/>
      <c r="D2" s="333"/>
      <c r="E2" s="333"/>
      <c r="F2" s="333"/>
      <c r="G2" s="333"/>
      <c r="H2" s="333"/>
      <c r="I2" s="333"/>
      <c r="J2" s="333"/>
      <c r="K2" s="333"/>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587</v>
      </c>
      <c r="D5" s="50"/>
      <c r="F5" s="48"/>
      <c r="G5" s="50"/>
    </row>
    <row r="6" spans="1:7" s="5" customFormat="1" ht="15">
      <c r="A6" s="5" t="s">
        <v>244</v>
      </c>
      <c r="C6" s="5" t="s">
        <v>588</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ht="69" customHeight="1">
      <c r="A10" s="92">
        <v>6</v>
      </c>
      <c r="B10" s="92"/>
      <c r="C10" s="139" t="s">
        <v>549</v>
      </c>
      <c r="D10" s="92"/>
      <c r="E10" s="139" t="s">
        <v>517</v>
      </c>
      <c r="F10" s="92" t="s">
        <v>237</v>
      </c>
      <c r="G10" s="140" t="s">
        <v>238</v>
      </c>
      <c r="H10" s="139" t="s">
        <v>550</v>
      </c>
      <c r="I10" s="139" t="s">
        <v>551</v>
      </c>
      <c r="J10" s="141">
        <v>0.99</v>
      </c>
      <c r="K10" s="141">
        <v>0.2</v>
      </c>
      <c r="L10" s="91"/>
      <c r="M10" s="90">
        <f>IF(L10=J10,K10,J10*K10)</f>
        <v>0.198</v>
      </c>
      <c r="N10" s="91"/>
      <c r="O10" s="91"/>
    </row>
    <row r="11" spans="1:15" ht="116.25" customHeight="1">
      <c r="A11" s="92">
        <v>1</v>
      </c>
      <c r="B11" s="92"/>
      <c r="C11" s="96" t="s">
        <v>552</v>
      </c>
      <c r="D11" s="92"/>
      <c r="E11" s="139" t="s">
        <v>553</v>
      </c>
      <c r="F11" s="92" t="s">
        <v>36</v>
      </c>
      <c r="G11" s="140" t="s">
        <v>37</v>
      </c>
      <c r="H11" s="139" t="s">
        <v>554</v>
      </c>
      <c r="I11" s="139" t="s">
        <v>555</v>
      </c>
      <c r="J11" s="141">
        <v>0.15</v>
      </c>
      <c r="K11" s="141">
        <v>0.2</v>
      </c>
      <c r="L11" s="91"/>
      <c r="M11" s="90">
        <f>IF(L11=J11,K11,J11*K11)</f>
        <v>0.03</v>
      </c>
      <c r="N11" s="91"/>
      <c r="O11" s="91"/>
    </row>
    <row r="12" spans="1:23" ht="130.5" customHeight="1">
      <c r="A12" s="92">
        <v>1</v>
      </c>
      <c r="B12" s="93"/>
      <c r="C12" s="96" t="s">
        <v>556</v>
      </c>
      <c r="D12" s="93"/>
      <c r="E12" s="93" t="s">
        <v>392</v>
      </c>
      <c r="F12" s="92" t="s">
        <v>36</v>
      </c>
      <c r="G12" s="140" t="s">
        <v>37</v>
      </c>
      <c r="H12" s="93" t="s">
        <v>338</v>
      </c>
      <c r="I12" s="93" t="s">
        <v>393</v>
      </c>
      <c r="J12" s="94">
        <v>1</v>
      </c>
      <c r="K12" s="94">
        <v>0.2</v>
      </c>
      <c r="L12" s="91"/>
      <c r="M12" s="90">
        <f>IF(L12=J12,K12,J12*K12)</f>
        <v>0.2</v>
      </c>
      <c r="N12" s="91"/>
      <c r="O12" s="91"/>
      <c r="P12" s="67"/>
      <c r="Q12" s="67"/>
      <c r="R12" s="67"/>
      <c r="S12" s="67"/>
      <c r="T12" s="67"/>
      <c r="U12" s="67"/>
      <c r="V12" s="67"/>
      <c r="W12" s="67"/>
    </row>
    <row r="13" spans="1:23" ht="130.5" customHeight="1">
      <c r="A13" s="92">
        <v>1</v>
      </c>
      <c r="B13" s="93"/>
      <c r="C13" s="142" t="s">
        <v>394</v>
      </c>
      <c r="D13" s="93"/>
      <c r="E13" s="93" t="s">
        <v>395</v>
      </c>
      <c r="F13" s="92" t="s">
        <v>36</v>
      </c>
      <c r="G13" s="140" t="s">
        <v>37</v>
      </c>
      <c r="H13" s="93" t="s">
        <v>339</v>
      </c>
      <c r="I13" s="96" t="s">
        <v>396</v>
      </c>
      <c r="J13" s="94">
        <v>1</v>
      </c>
      <c r="K13" s="94">
        <v>0.2</v>
      </c>
      <c r="L13" s="91"/>
      <c r="M13" s="90"/>
      <c r="N13" s="91"/>
      <c r="O13" s="91"/>
      <c r="P13" s="67"/>
      <c r="Q13" s="67"/>
      <c r="R13" s="67"/>
      <c r="S13" s="67"/>
      <c r="T13" s="67"/>
      <c r="U13" s="67"/>
      <c r="V13" s="67"/>
      <c r="W13" s="67"/>
    </row>
    <row r="14" spans="1:23" ht="88.5" customHeight="1">
      <c r="A14" s="92">
        <v>2</v>
      </c>
      <c r="B14" s="93"/>
      <c r="C14" s="86" t="s">
        <v>397</v>
      </c>
      <c r="D14" s="93"/>
      <c r="E14" s="93" t="s">
        <v>398</v>
      </c>
      <c r="F14" s="92" t="s">
        <v>36</v>
      </c>
      <c r="G14" s="140" t="s">
        <v>37</v>
      </c>
      <c r="H14" s="93" t="s">
        <v>399</v>
      </c>
      <c r="I14" s="93" t="s">
        <v>400</v>
      </c>
      <c r="J14" s="94">
        <v>1</v>
      </c>
      <c r="K14" s="94">
        <v>0.2</v>
      </c>
      <c r="L14" s="91"/>
      <c r="M14" s="90">
        <f>IF(L14=J14,K14,J14*K14)</f>
        <v>0.2</v>
      </c>
      <c r="N14" s="91"/>
      <c r="O14" s="91"/>
      <c r="P14" s="67"/>
      <c r="Q14" s="67"/>
      <c r="R14" s="67"/>
      <c r="S14" s="67"/>
      <c r="T14" s="67"/>
      <c r="U14" s="67"/>
      <c r="V14" s="67"/>
      <c r="W14" s="67"/>
    </row>
    <row r="15" spans="1:23" ht="14.25">
      <c r="A15" s="67"/>
      <c r="B15" s="67"/>
      <c r="C15" s="67"/>
      <c r="D15" s="67"/>
      <c r="E15" s="67"/>
      <c r="F15" s="67"/>
      <c r="G15" s="67"/>
      <c r="H15" s="67"/>
      <c r="I15" s="67"/>
      <c r="J15" s="67"/>
      <c r="K15" s="94">
        <f>SUM(K10:K14)</f>
        <v>1</v>
      </c>
      <c r="L15" s="68"/>
      <c r="M15" s="90">
        <f>SUM(M10:M14)</f>
        <v>0.6280000000000001</v>
      </c>
      <c r="N15" s="68"/>
      <c r="O15" s="68"/>
      <c r="P15" s="67"/>
      <c r="Q15" s="67"/>
      <c r="R15" s="67"/>
      <c r="S15" s="67"/>
      <c r="T15" s="67"/>
      <c r="U15" s="67"/>
      <c r="V15" s="67"/>
      <c r="W15" s="67"/>
    </row>
    <row r="16" spans="3:23" ht="14.25">
      <c r="C16" s="67"/>
      <c r="D16" s="67"/>
      <c r="E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4.25">
      <c r="C18" s="67"/>
      <c r="D18" s="67"/>
      <c r="E18" s="67"/>
      <c r="F18" s="67"/>
      <c r="G18" s="67"/>
      <c r="H18" s="67"/>
      <c r="I18" s="67"/>
      <c r="J18" s="67"/>
      <c r="K18" s="67"/>
      <c r="L18" s="68"/>
      <c r="M18" s="69"/>
      <c r="N18" s="68"/>
      <c r="O18" s="68"/>
      <c r="P18" s="67"/>
      <c r="Q18" s="67"/>
      <c r="R18" s="67"/>
      <c r="S18" s="67"/>
      <c r="T18" s="67"/>
      <c r="U18" s="67"/>
      <c r="V18" s="67"/>
      <c r="W18" s="67"/>
    </row>
    <row r="19" spans="3:23" ht="15">
      <c r="C19" s="67"/>
      <c r="D19" s="67"/>
      <c r="E19" s="67"/>
      <c r="F19" s="67"/>
      <c r="G19" s="67"/>
      <c r="H19" s="67"/>
      <c r="I19" s="67"/>
      <c r="J19" s="67"/>
      <c r="K19" s="67"/>
      <c r="L19" s="70"/>
      <c r="M19" s="72"/>
      <c r="N19" s="70"/>
      <c r="O19" s="70"/>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sheetData>
  <mergeCells count="12">
    <mergeCell ref="J8:J9"/>
    <mergeCell ref="K8:K9"/>
    <mergeCell ref="A1:K1"/>
    <mergeCell ref="A2:K2"/>
    <mergeCell ref="A3:K3"/>
    <mergeCell ref="A8:A9"/>
    <mergeCell ref="B8:B9"/>
    <mergeCell ref="D8:D9"/>
    <mergeCell ref="F8:F9"/>
    <mergeCell ref="G8:G9"/>
    <mergeCell ref="H8:H9"/>
    <mergeCell ref="I8:I9"/>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W30"/>
  <sheetViews>
    <sheetView workbookViewId="0" topLeftCell="A1">
      <selection activeCell="A2" sqref="A2:K2"/>
    </sheetView>
  </sheetViews>
  <sheetFormatPr defaultColWidth="11.421875" defaultRowHeight="12.75"/>
  <cols>
    <col min="1" max="1" width="16.28125" style="6" customWidth="1"/>
    <col min="2" max="2" width="5.28125" style="6" hidden="1" customWidth="1"/>
    <col min="3" max="3" width="22.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721</v>
      </c>
      <c r="D5" s="50"/>
      <c r="F5" s="48"/>
      <c r="G5" s="50"/>
    </row>
    <row r="6" spans="1:7" s="5" customFormat="1" ht="15">
      <c r="A6" s="5" t="s">
        <v>244</v>
      </c>
      <c r="C6" s="5" t="s">
        <v>722</v>
      </c>
      <c r="D6" s="50"/>
      <c r="F6" s="48"/>
      <c r="G6" s="50"/>
    </row>
    <row r="7" spans="4:7" s="5" customFormat="1" ht="15">
      <c r="D7" s="50"/>
      <c r="F7" s="48"/>
      <c r="G7" s="50"/>
    </row>
    <row r="8" spans="1:15" s="5" customFormat="1" ht="153.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ht="76.5">
      <c r="A10" s="20" t="s">
        <v>343</v>
      </c>
      <c r="B10" s="20"/>
      <c r="C10" s="57" t="s">
        <v>723</v>
      </c>
      <c r="D10" s="20"/>
      <c r="E10" s="57" t="s">
        <v>256</v>
      </c>
      <c r="F10" s="20" t="s">
        <v>36</v>
      </c>
      <c r="G10" s="58" t="s">
        <v>238</v>
      </c>
      <c r="H10" s="57" t="s">
        <v>724</v>
      </c>
      <c r="I10" s="57" t="s">
        <v>258</v>
      </c>
      <c r="J10" s="59">
        <v>1</v>
      </c>
      <c r="K10" s="59">
        <v>0.2</v>
      </c>
      <c r="L10" s="91"/>
      <c r="M10" s="90">
        <f>IF(L10=J10,K10,J10*K10)</f>
        <v>0.2</v>
      </c>
      <c r="N10" s="91"/>
      <c r="O10" s="91"/>
    </row>
    <row r="11" spans="1:15" ht="63.75">
      <c r="A11" s="20">
        <v>2</v>
      </c>
      <c r="B11" s="20"/>
      <c r="C11" s="62" t="s">
        <v>725</v>
      </c>
      <c r="D11" s="20"/>
      <c r="E11" s="57" t="s">
        <v>726</v>
      </c>
      <c r="F11" s="20" t="s">
        <v>36</v>
      </c>
      <c r="G11" s="58" t="s">
        <v>37</v>
      </c>
      <c r="H11" s="57" t="s">
        <v>727</v>
      </c>
      <c r="I11" s="57" t="s">
        <v>728</v>
      </c>
      <c r="J11" s="59">
        <v>1</v>
      </c>
      <c r="K11" s="59">
        <v>0.1</v>
      </c>
      <c r="L11" s="91"/>
      <c r="M11" s="90">
        <f>IF(L11=J11,K11,J11*K11)</f>
        <v>0.1</v>
      </c>
      <c r="N11" s="91"/>
      <c r="O11" s="91"/>
    </row>
    <row r="12" spans="1:23" ht="38.25">
      <c r="A12" s="20">
        <v>2</v>
      </c>
      <c r="B12" s="62"/>
      <c r="C12" s="62" t="s">
        <v>729</v>
      </c>
      <c r="D12" s="62"/>
      <c r="E12" s="62" t="s">
        <v>730</v>
      </c>
      <c r="F12" s="20" t="s">
        <v>237</v>
      </c>
      <c r="G12" s="20" t="s">
        <v>37</v>
      </c>
      <c r="H12" s="62" t="s">
        <v>731</v>
      </c>
      <c r="I12" s="62" t="s">
        <v>732</v>
      </c>
      <c r="J12" s="63">
        <v>0.95</v>
      </c>
      <c r="K12" s="63">
        <v>0.1</v>
      </c>
      <c r="L12" s="91"/>
      <c r="M12" s="90">
        <f>IF(L12=J12,K12,J12*K12)</f>
        <v>0.095</v>
      </c>
      <c r="N12" s="91"/>
      <c r="O12" s="91"/>
      <c r="P12" s="67"/>
      <c r="Q12" s="67"/>
      <c r="R12" s="67"/>
      <c r="S12" s="67"/>
      <c r="T12" s="67"/>
      <c r="U12" s="67"/>
      <c r="V12" s="67"/>
      <c r="W12" s="67"/>
    </row>
    <row r="13" spans="1:23" ht="76.5">
      <c r="A13" s="20">
        <v>2</v>
      </c>
      <c r="B13" s="62"/>
      <c r="C13" s="62" t="s">
        <v>733</v>
      </c>
      <c r="D13" s="62"/>
      <c r="E13" s="62" t="s">
        <v>734</v>
      </c>
      <c r="F13" s="20" t="s">
        <v>36</v>
      </c>
      <c r="G13" s="20" t="s">
        <v>37</v>
      </c>
      <c r="H13" s="62" t="s">
        <v>735</v>
      </c>
      <c r="I13" s="62" t="s">
        <v>736</v>
      </c>
      <c r="J13" s="63">
        <v>0.22</v>
      </c>
      <c r="K13" s="63">
        <v>0.2</v>
      </c>
      <c r="L13" s="91"/>
      <c r="M13" s="90"/>
      <c r="N13" s="91"/>
      <c r="O13" s="91"/>
      <c r="P13" s="67"/>
      <c r="Q13" s="67"/>
      <c r="R13" s="67"/>
      <c r="S13" s="67"/>
      <c r="T13" s="67"/>
      <c r="U13" s="67"/>
      <c r="V13" s="67"/>
      <c r="W13" s="67"/>
    </row>
    <row r="14" spans="1:23" ht="89.25">
      <c r="A14" s="20">
        <v>2</v>
      </c>
      <c r="B14" s="62"/>
      <c r="C14" s="62" t="s">
        <v>737</v>
      </c>
      <c r="D14" s="62"/>
      <c r="E14" s="62" t="s">
        <v>738</v>
      </c>
      <c r="F14" s="20" t="s">
        <v>36</v>
      </c>
      <c r="G14" s="20" t="s">
        <v>238</v>
      </c>
      <c r="H14" s="62" t="s">
        <v>758</v>
      </c>
      <c r="I14" s="62" t="s">
        <v>759</v>
      </c>
      <c r="J14" s="63">
        <v>1</v>
      </c>
      <c r="K14" s="63">
        <v>0.2</v>
      </c>
      <c r="L14" s="91"/>
      <c r="M14" s="90"/>
      <c r="N14" s="91"/>
      <c r="O14" s="91"/>
      <c r="P14" s="67"/>
      <c r="Q14" s="67"/>
      <c r="R14" s="67"/>
      <c r="S14" s="67"/>
      <c r="T14" s="67"/>
      <c r="U14" s="67"/>
      <c r="V14" s="67"/>
      <c r="W14" s="67"/>
    </row>
    <row r="15" spans="1:23" ht="101.25" customHeight="1">
      <c r="A15" s="20">
        <v>2</v>
      </c>
      <c r="B15" s="62"/>
      <c r="C15" s="62" t="s">
        <v>760</v>
      </c>
      <c r="D15" s="62"/>
      <c r="E15" s="62" t="s">
        <v>761</v>
      </c>
      <c r="F15" s="20" t="s">
        <v>36</v>
      </c>
      <c r="G15" s="20" t="s">
        <v>238</v>
      </c>
      <c r="H15" s="62" t="s">
        <v>762</v>
      </c>
      <c r="I15" s="62" t="s">
        <v>763</v>
      </c>
      <c r="J15" s="63">
        <v>1</v>
      </c>
      <c r="K15" s="63">
        <v>0.2</v>
      </c>
      <c r="L15" s="91"/>
      <c r="M15" s="90">
        <f>IF(L15=J15,K15,J15*K15)</f>
        <v>0.2</v>
      </c>
      <c r="N15" s="91"/>
      <c r="O15" s="91"/>
      <c r="P15" s="67"/>
      <c r="Q15" s="67"/>
      <c r="R15" s="67"/>
      <c r="S15" s="67"/>
      <c r="T15" s="67"/>
      <c r="U15" s="67"/>
      <c r="V15" s="67"/>
      <c r="W15" s="67"/>
    </row>
    <row r="16" spans="1:23" ht="14.25">
      <c r="A16" s="64"/>
      <c r="B16" s="64"/>
      <c r="C16" s="64"/>
      <c r="D16" s="64"/>
      <c r="E16" s="64"/>
      <c r="F16" s="64"/>
      <c r="G16" s="64"/>
      <c r="H16" s="64"/>
      <c r="I16" s="64"/>
      <c r="J16" s="64"/>
      <c r="K16" s="63">
        <f>SUM(K10:K15)</f>
        <v>1</v>
      </c>
      <c r="L16" s="68"/>
      <c r="M16" s="90">
        <f>SUM(M10:M15)</f>
        <v>0.595</v>
      </c>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4.25">
      <c r="C18" s="67"/>
      <c r="D18" s="67"/>
      <c r="E18" s="67"/>
      <c r="F18" s="67"/>
      <c r="G18" s="67"/>
      <c r="H18" s="67"/>
      <c r="I18" s="67"/>
      <c r="J18" s="67"/>
      <c r="K18" s="67"/>
      <c r="L18" s="68"/>
      <c r="M18" s="69"/>
      <c r="N18" s="68"/>
      <c r="O18" s="68"/>
      <c r="P18" s="67"/>
      <c r="Q18" s="67"/>
      <c r="R18" s="67"/>
      <c r="S18" s="67"/>
      <c r="T18" s="67"/>
      <c r="U18" s="67"/>
      <c r="V18" s="67"/>
      <c r="W18" s="67"/>
    </row>
    <row r="19" spans="3:23" ht="14.25">
      <c r="C19" s="67"/>
      <c r="D19" s="67"/>
      <c r="E19" s="67"/>
      <c r="F19" s="67"/>
      <c r="G19" s="67"/>
      <c r="H19" s="67"/>
      <c r="I19" s="67"/>
      <c r="J19" s="67"/>
      <c r="K19" s="67"/>
      <c r="L19" s="68"/>
      <c r="M19" s="69"/>
      <c r="N19" s="68"/>
      <c r="O19" s="68"/>
      <c r="P19" s="67"/>
      <c r="Q19" s="67"/>
      <c r="R19" s="67"/>
      <c r="S19" s="67"/>
      <c r="T19" s="67"/>
      <c r="U19" s="67"/>
      <c r="V19" s="67"/>
      <c r="W19" s="67"/>
    </row>
    <row r="20" spans="3:23" ht="15">
      <c r="C20" s="67"/>
      <c r="D20" s="67"/>
      <c r="E20" s="67"/>
      <c r="F20" s="67"/>
      <c r="G20" s="67"/>
      <c r="H20" s="67"/>
      <c r="I20" s="67"/>
      <c r="J20" s="67"/>
      <c r="K20" s="67"/>
      <c r="L20" s="70"/>
      <c r="M20" s="72"/>
      <c r="N20" s="70"/>
      <c r="O20" s="70"/>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row r="30" spans="3:23" ht="14.25">
      <c r="C30" s="67"/>
      <c r="D30" s="67"/>
      <c r="E30" s="67"/>
      <c r="F30" s="67"/>
      <c r="G30" s="67"/>
      <c r="H30" s="67"/>
      <c r="I30" s="67"/>
      <c r="J30" s="67"/>
      <c r="K30" s="67"/>
      <c r="L30" s="67"/>
      <c r="M30" s="67"/>
      <c r="N30" s="67"/>
      <c r="O30" s="67"/>
      <c r="P30" s="67"/>
      <c r="Q30" s="67"/>
      <c r="R30" s="67"/>
      <c r="S30" s="67"/>
      <c r="T30" s="67"/>
      <c r="U30" s="67"/>
      <c r="V30" s="67"/>
      <c r="W30" s="67"/>
    </row>
  </sheetData>
  <mergeCells count="12">
    <mergeCell ref="J8:J9"/>
    <mergeCell ref="K8:K9"/>
    <mergeCell ref="A1:K1"/>
    <mergeCell ref="A2:K2"/>
    <mergeCell ref="A3:K3"/>
    <mergeCell ref="A8:A9"/>
    <mergeCell ref="B8:B9"/>
    <mergeCell ref="D8:D9"/>
    <mergeCell ref="F8:F9"/>
    <mergeCell ref="G8:G9"/>
    <mergeCell ref="H8:H9"/>
    <mergeCell ref="I8:I9"/>
  </mergeCells>
  <printOptions/>
  <pageMargins left="0.75" right="0.75" top="1" bottom="1" header="0" footer="0"/>
  <pageSetup orientation="portrait" paperSize="9"/>
</worksheet>
</file>

<file path=xl/worksheets/sheet20.xml><?xml version="1.0" encoding="utf-8"?>
<worksheet xmlns="http://schemas.openxmlformats.org/spreadsheetml/2006/main" xmlns:r="http://schemas.openxmlformats.org/officeDocument/2006/relationships">
  <dimension ref="A1:W31"/>
  <sheetViews>
    <sheetView workbookViewId="0" topLeftCell="G10">
      <selection activeCell="I14" sqref="I14"/>
    </sheetView>
  </sheetViews>
  <sheetFormatPr defaultColWidth="11.421875" defaultRowHeight="12.75"/>
  <cols>
    <col min="1" max="1" width="16.28125" style="6" customWidth="1"/>
    <col min="2" max="2" width="5.28125" style="6" hidden="1" customWidth="1"/>
    <col min="3" max="3" width="31.574218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 width="23.8515625" style="6" customWidth="1"/>
    <col min="17" max="16384" width="11.421875" style="6" customWidth="1"/>
  </cols>
  <sheetData>
    <row r="1" spans="1:11" s="5" customFormat="1" ht="15">
      <c r="A1" s="328"/>
      <c r="B1" s="328"/>
      <c r="C1" s="328"/>
      <c r="D1" s="328"/>
      <c r="E1" s="328"/>
      <c r="F1" s="328"/>
      <c r="G1" s="328"/>
      <c r="H1" s="328"/>
      <c r="I1" s="328"/>
      <c r="J1" s="328"/>
      <c r="K1" s="328"/>
    </row>
    <row r="2" spans="1:11" s="49"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403</v>
      </c>
      <c r="D5" s="50"/>
      <c r="F5" s="48"/>
      <c r="G5" s="50"/>
    </row>
    <row r="6" spans="1:7" s="5" customFormat="1" ht="15">
      <c r="A6" s="5" t="s">
        <v>244</v>
      </c>
      <c r="C6" s="5" t="s">
        <v>404</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5"/>
      <c r="K9" s="325"/>
      <c r="L9" s="54"/>
      <c r="M9" s="55">
        <f>(K9*L9)</f>
        <v>0</v>
      </c>
      <c r="N9" s="54"/>
      <c r="O9" s="56"/>
    </row>
    <row r="10" spans="1:15" s="4" customFormat="1" ht="61.5" customHeight="1">
      <c r="A10" s="20">
        <v>4</v>
      </c>
      <c r="B10" s="20"/>
      <c r="C10" s="25" t="s">
        <v>405</v>
      </c>
      <c r="D10" s="25" t="s">
        <v>406</v>
      </c>
      <c r="E10" s="25" t="s">
        <v>407</v>
      </c>
      <c r="F10" s="143" t="s">
        <v>36</v>
      </c>
      <c r="G10" s="143" t="s">
        <v>472</v>
      </c>
      <c r="H10" s="144" t="s">
        <v>408</v>
      </c>
      <c r="I10" s="144" t="s">
        <v>432</v>
      </c>
      <c r="J10" s="145">
        <v>0.0005</v>
      </c>
      <c r="K10" s="59">
        <v>0.1</v>
      </c>
      <c r="L10" s="60"/>
      <c r="M10" s="61">
        <f>IF(L10=J10,K10,J10*K10)</f>
        <v>5E-05</v>
      </c>
      <c r="N10" s="60"/>
      <c r="O10" s="60"/>
    </row>
    <row r="11" spans="1:15" s="4" customFormat="1" ht="48" customHeight="1">
      <c r="A11" s="20">
        <v>4</v>
      </c>
      <c r="B11" s="20"/>
      <c r="C11" s="25" t="s">
        <v>405</v>
      </c>
      <c r="D11" s="146" t="s">
        <v>433</v>
      </c>
      <c r="E11" s="146" t="s">
        <v>434</v>
      </c>
      <c r="F11" s="147" t="s">
        <v>36</v>
      </c>
      <c r="G11" s="147" t="s">
        <v>37</v>
      </c>
      <c r="H11" s="148" t="s">
        <v>435</v>
      </c>
      <c r="I11" s="149" t="s">
        <v>436</v>
      </c>
      <c r="J11" s="150">
        <v>0.25</v>
      </c>
      <c r="K11" s="59">
        <v>0.15</v>
      </c>
      <c r="L11" s="60"/>
      <c r="M11" s="61"/>
      <c r="N11" s="60"/>
      <c r="O11" s="60"/>
    </row>
    <row r="12" spans="1:16" s="4" customFormat="1" ht="56.25" customHeight="1">
      <c r="A12" s="20">
        <v>4</v>
      </c>
      <c r="B12" s="20"/>
      <c r="C12" s="25" t="s">
        <v>405</v>
      </c>
      <c r="D12" s="62" t="s">
        <v>437</v>
      </c>
      <c r="E12" s="62" t="s">
        <v>438</v>
      </c>
      <c r="F12" s="147" t="s">
        <v>36</v>
      </c>
      <c r="G12" s="147" t="s">
        <v>238</v>
      </c>
      <c r="H12" s="149" t="s">
        <v>699</v>
      </c>
      <c r="I12" s="149" t="s">
        <v>439</v>
      </c>
      <c r="J12" s="150">
        <v>1</v>
      </c>
      <c r="K12" s="59">
        <v>0.15</v>
      </c>
      <c r="L12" s="60"/>
      <c r="M12" s="61"/>
      <c r="N12" s="60"/>
      <c r="O12" s="60"/>
      <c r="P12" s="151"/>
    </row>
    <row r="13" spans="1:15" s="4" customFormat="1" ht="68.25" customHeight="1">
      <c r="A13" s="20">
        <v>5</v>
      </c>
      <c r="B13" s="20"/>
      <c r="C13" s="62" t="s">
        <v>506</v>
      </c>
      <c r="D13" s="62" t="s">
        <v>440</v>
      </c>
      <c r="E13" s="62" t="s">
        <v>441</v>
      </c>
      <c r="F13" s="147" t="s">
        <v>36</v>
      </c>
      <c r="G13" s="147" t="s">
        <v>37</v>
      </c>
      <c r="H13" s="62" t="s">
        <v>442</v>
      </c>
      <c r="I13" s="62" t="s">
        <v>443</v>
      </c>
      <c r="J13" s="63">
        <v>1</v>
      </c>
      <c r="K13" s="59">
        <v>0.15</v>
      </c>
      <c r="L13" s="60"/>
      <c r="M13" s="61">
        <f>IF(L13=J13,K13,J13*K13)</f>
        <v>0.15</v>
      </c>
      <c r="N13" s="60"/>
      <c r="O13" s="60"/>
    </row>
    <row r="14" spans="1:23" s="4" customFormat="1" ht="59.25" customHeight="1">
      <c r="A14" s="20">
        <v>2</v>
      </c>
      <c r="B14" s="62"/>
      <c r="C14" s="62" t="s">
        <v>264</v>
      </c>
      <c r="D14" s="62" t="s">
        <v>265</v>
      </c>
      <c r="E14" s="62" t="s">
        <v>266</v>
      </c>
      <c r="F14" s="147" t="s">
        <v>36</v>
      </c>
      <c r="G14" s="147" t="s">
        <v>238</v>
      </c>
      <c r="H14" s="62" t="s">
        <v>267</v>
      </c>
      <c r="I14" s="62" t="s">
        <v>323</v>
      </c>
      <c r="J14" s="63">
        <v>1</v>
      </c>
      <c r="K14" s="63">
        <v>0.2</v>
      </c>
      <c r="L14" s="60"/>
      <c r="M14" s="61">
        <f>IF(L14=J14,K14,J14*K14)</f>
        <v>0.2</v>
      </c>
      <c r="N14" s="60"/>
      <c r="O14" s="60"/>
      <c r="P14" s="64"/>
      <c r="Q14" s="64"/>
      <c r="R14" s="64"/>
      <c r="S14" s="64"/>
      <c r="T14" s="64"/>
      <c r="U14" s="64"/>
      <c r="V14" s="64"/>
      <c r="W14" s="64"/>
    </row>
    <row r="15" spans="1:23" s="4" customFormat="1" ht="54.75" customHeight="1">
      <c r="A15" s="20" t="s">
        <v>234</v>
      </c>
      <c r="B15" s="62"/>
      <c r="C15" s="62" t="s">
        <v>516</v>
      </c>
      <c r="D15" s="62"/>
      <c r="E15" s="62" t="s">
        <v>268</v>
      </c>
      <c r="F15" s="147" t="s">
        <v>269</v>
      </c>
      <c r="G15" s="147" t="s">
        <v>238</v>
      </c>
      <c r="H15" s="62" t="s">
        <v>270</v>
      </c>
      <c r="I15" s="62" t="s">
        <v>239</v>
      </c>
      <c r="J15" s="63">
        <v>0.9</v>
      </c>
      <c r="K15" s="63">
        <v>0.1</v>
      </c>
      <c r="L15" s="60"/>
      <c r="M15" s="61"/>
      <c r="N15" s="60"/>
      <c r="O15" s="60"/>
      <c r="P15" s="64"/>
      <c r="Q15" s="64"/>
      <c r="R15" s="64"/>
      <c r="S15" s="64"/>
      <c r="T15" s="64"/>
      <c r="U15" s="64"/>
      <c r="V15" s="64"/>
      <c r="W15" s="64"/>
    </row>
    <row r="16" spans="1:23" s="4" customFormat="1" ht="72.75" customHeight="1">
      <c r="A16" s="20">
        <v>2</v>
      </c>
      <c r="B16" s="62"/>
      <c r="C16" s="62" t="s">
        <v>271</v>
      </c>
      <c r="D16" s="62"/>
      <c r="E16" s="62" t="s">
        <v>272</v>
      </c>
      <c r="F16" s="20" t="s">
        <v>36</v>
      </c>
      <c r="G16" s="20" t="s">
        <v>238</v>
      </c>
      <c r="H16" s="62" t="s">
        <v>273</v>
      </c>
      <c r="I16" s="62" t="s">
        <v>698</v>
      </c>
      <c r="J16" s="63">
        <v>0.6</v>
      </c>
      <c r="K16" s="63">
        <v>0.15</v>
      </c>
      <c r="L16" s="60"/>
      <c r="M16" s="61">
        <f>IF(L16=J16,K16,J16*K16)</f>
        <v>0.09</v>
      </c>
      <c r="N16" s="60"/>
      <c r="O16" s="60"/>
      <c r="P16" s="64"/>
      <c r="Q16" s="64"/>
      <c r="R16" s="64"/>
      <c r="S16" s="64"/>
      <c r="T16" s="64"/>
      <c r="U16" s="64"/>
      <c r="V16" s="64"/>
      <c r="W16" s="64"/>
    </row>
    <row r="17" spans="1:23" s="4" customFormat="1" ht="12.75">
      <c r="A17" s="64"/>
      <c r="B17" s="64"/>
      <c r="C17" s="64"/>
      <c r="D17" s="64"/>
      <c r="E17" s="64"/>
      <c r="F17" s="64"/>
      <c r="G17" s="64"/>
      <c r="H17" s="64"/>
      <c r="I17" s="64"/>
      <c r="J17" s="64"/>
      <c r="K17" s="63">
        <f>SUM(K10:K16)</f>
        <v>1</v>
      </c>
      <c r="L17" s="65"/>
      <c r="M17" s="61">
        <f>SUM(M10:M16)</f>
        <v>0.44004999999999994</v>
      </c>
      <c r="N17" s="65"/>
      <c r="O17" s="65"/>
      <c r="P17" s="64"/>
      <c r="Q17" s="64"/>
      <c r="R17" s="64"/>
      <c r="S17" s="64"/>
      <c r="T17" s="64"/>
      <c r="U17" s="64"/>
      <c r="V17" s="64"/>
      <c r="W17" s="64"/>
    </row>
    <row r="18" spans="3:23" s="4" customFormat="1" ht="12.75">
      <c r="C18" s="64"/>
      <c r="D18" s="64"/>
      <c r="E18" s="64"/>
      <c r="F18" s="64"/>
      <c r="G18" s="64"/>
      <c r="H18" s="64"/>
      <c r="I18" s="64"/>
      <c r="J18" s="64"/>
      <c r="K18" s="64"/>
      <c r="L18" s="65"/>
      <c r="M18" s="66"/>
      <c r="N18" s="65"/>
      <c r="O18" s="65"/>
      <c r="P18" s="64"/>
      <c r="Q18" s="64"/>
      <c r="R18" s="64"/>
      <c r="S18" s="64"/>
      <c r="T18" s="64"/>
      <c r="U18" s="64"/>
      <c r="V18" s="64"/>
      <c r="W18" s="64"/>
    </row>
    <row r="19" spans="3:23" s="4" customFormat="1" ht="12.75">
      <c r="C19" s="64"/>
      <c r="D19" s="64"/>
      <c r="E19" s="64"/>
      <c r="F19" s="64"/>
      <c r="G19" s="64"/>
      <c r="H19" s="64"/>
      <c r="I19" s="64"/>
      <c r="J19" s="64"/>
      <c r="K19" s="64"/>
      <c r="L19" s="65"/>
      <c r="M19" s="66"/>
      <c r="N19" s="65"/>
      <c r="O19" s="65"/>
      <c r="P19" s="64"/>
      <c r="Q19" s="64"/>
      <c r="R19" s="64"/>
      <c r="S19" s="64"/>
      <c r="T19" s="64"/>
      <c r="U19" s="64"/>
      <c r="V19" s="64"/>
      <c r="W19" s="64"/>
    </row>
    <row r="20" spans="3:23" s="4" customFormat="1" ht="12.75">
      <c r="C20" s="64"/>
      <c r="D20" s="64"/>
      <c r="E20" s="64"/>
      <c r="F20" s="64"/>
      <c r="G20" s="64"/>
      <c r="H20" s="64"/>
      <c r="I20" s="64"/>
      <c r="J20" s="64"/>
      <c r="K20" s="64"/>
      <c r="L20" s="65"/>
      <c r="M20" s="66"/>
      <c r="N20" s="65"/>
      <c r="O20" s="65"/>
      <c r="P20" s="64"/>
      <c r="Q20" s="64"/>
      <c r="R20" s="64"/>
      <c r="S20" s="64"/>
      <c r="T20" s="64"/>
      <c r="U20" s="64"/>
      <c r="V20" s="64"/>
      <c r="W20" s="64"/>
    </row>
    <row r="21" spans="3:23" s="4" customFormat="1" ht="12.75">
      <c r="C21" s="64"/>
      <c r="D21" s="64"/>
      <c r="E21" s="64"/>
      <c r="F21" s="64"/>
      <c r="G21" s="64"/>
      <c r="H21" s="64"/>
      <c r="I21" s="64"/>
      <c r="J21" s="64"/>
      <c r="K21" s="64"/>
      <c r="L21" s="137"/>
      <c r="M21" s="138"/>
      <c r="N21" s="137"/>
      <c r="O21" s="137"/>
      <c r="P21" s="64"/>
      <c r="Q21" s="64"/>
      <c r="R21" s="64"/>
      <c r="S21" s="64"/>
      <c r="T21" s="64"/>
      <c r="U21" s="64"/>
      <c r="V21" s="64"/>
      <c r="W21" s="64"/>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row r="30" spans="3:23" ht="14.25">
      <c r="C30" s="67"/>
      <c r="D30" s="67"/>
      <c r="E30" s="67"/>
      <c r="F30" s="67"/>
      <c r="G30" s="67"/>
      <c r="H30" s="67"/>
      <c r="I30" s="67"/>
      <c r="J30" s="67"/>
      <c r="K30" s="67"/>
      <c r="L30" s="67"/>
      <c r="M30" s="67"/>
      <c r="N30" s="67"/>
      <c r="O30" s="67"/>
      <c r="P30" s="67"/>
      <c r="Q30" s="67"/>
      <c r="R30" s="67"/>
      <c r="S30" s="67"/>
      <c r="T30" s="67"/>
      <c r="U30" s="67"/>
      <c r="V30" s="67"/>
      <c r="W30" s="67"/>
    </row>
    <row r="31" spans="3:23" ht="14.25">
      <c r="C31" s="67"/>
      <c r="D31" s="67"/>
      <c r="E31" s="67"/>
      <c r="F31" s="67"/>
      <c r="G31" s="67"/>
      <c r="H31" s="67"/>
      <c r="I31" s="67"/>
      <c r="J31" s="67"/>
      <c r="K31" s="67"/>
      <c r="L31" s="67"/>
      <c r="M31" s="67"/>
      <c r="N31" s="67"/>
      <c r="O31" s="67"/>
      <c r="P31" s="67"/>
      <c r="Q31" s="67"/>
      <c r="R31" s="67"/>
      <c r="S31" s="67"/>
      <c r="T31" s="67"/>
      <c r="U31" s="67"/>
      <c r="V31" s="67"/>
      <c r="W31" s="67"/>
    </row>
  </sheetData>
  <mergeCells count="12">
    <mergeCell ref="J8:J9"/>
    <mergeCell ref="K8:K9"/>
    <mergeCell ref="A1:K1"/>
    <mergeCell ref="A2:K2"/>
    <mergeCell ref="A3:K3"/>
    <mergeCell ref="A8:A9"/>
    <mergeCell ref="B8:B9"/>
    <mergeCell ref="D8:D9"/>
    <mergeCell ref="F8:F9"/>
    <mergeCell ref="G8:G9"/>
    <mergeCell ref="H8:H9"/>
    <mergeCell ref="I8:I9"/>
  </mergeCells>
  <printOptions/>
  <pageMargins left="0.75" right="0.75" top="1" bottom="1" header="0" footer="0"/>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W26"/>
  <sheetViews>
    <sheetView workbookViewId="0" topLeftCell="A6">
      <selection activeCell="H11" sqref="H11"/>
    </sheetView>
  </sheetViews>
  <sheetFormatPr defaultColWidth="11.421875" defaultRowHeight="12.75"/>
  <cols>
    <col min="1" max="1" width="16.28125" style="6" customWidth="1"/>
    <col min="2" max="2" width="5.28125" style="6" hidden="1" customWidth="1"/>
    <col min="3" max="3" width="27.28125" style="6" customWidth="1"/>
    <col min="4" max="4" width="5.57421875" style="73" hidden="1" customWidth="1"/>
    <col min="5" max="5" width="33.421875" style="6" customWidth="1"/>
    <col min="6" max="6" width="10.421875" style="7" customWidth="1"/>
    <col min="7" max="7" width="8.7109375" style="73" customWidth="1"/>
    <col min="8" max="8" width="33.7109375" style="6" customWidth="1"/>
    <col min="9" max="9" width="38.28125" style="6" customWidth="1"/>
    <col min="10" max="11" width="11.421875" style="6" customWidth="1"/>
    <col min="12" max="12" width="13.8515625" style="6" hidden="1" customWidth="1"/>
    <col min="13" max="13" width="13.7109375" style="6" hidden="1" customWidth="1"/>
    <col min="14" max="15" width="28.7109375" style="6" hidden="1" customWidth="1"/>
    <col min="16" max="16" width="19.28125" style="6" customWidth="1"/>
    <col min="17" max="16384" width="11.421875" style="6" customWidth="1"/>
  </cols>
  <sheetData>
    <row r="1" spans="1:11" s="49" customFormat="1" ht="15.75">
      <c r="A1" s="327" t="s">
        <v>241</v>
      </c>
      <c r="B1" s="327"/>
      <c r="C1" s="327"/>
      <c r="D1" s="327"/>
      <c r="E1" s="327"/>
      <c r="F1" s="327"/>
      <c r="G1" s="327"/>
      <c r="H1" s="327"/>
      <c r="I1" s="327"/>
      <c r="J1" s="327"/>
      <c r="K1" s="327"/>
    </row>
    <row r="2" spans="1:7" s="5" customFormat="1" ht="15">
      <c r="A2" s="5" t="s">
        <v>242</v>
      </c>
      <c r="C2" s="5" t="s">
        <v>700</v>
      </c>
      <c r="D2" s="50"/>
      <c r="F2" s="48"/>
      <c r="G2" s="50"/>
    </row>
    <row r="3" spans="1:7" s="5" customFormat="1" ht="15">
      <c r="A3" s="5" t="s">
        <v>244</v>
      </c>
      <c r="C3" s="5" t="s">
        <v>701</v>
      </c>
      <c r="D3" s="50"/>
      <c r="F3" s="48"/>
      <c r="G3" s="50"/>
    </row>
    <row r="4" spans="1:16" s="5" customFormat="1" ht="157.5" customHeight="1">
      <c r="A4" s="325" t="s">
        <v>246</v>
      </c>
      <c r="B4" s="325" t="s">
        <v>247</v>
      </c>
      <c r="C4" s="51" t="s">
        <v>693</v>
      </c>
      <c r="D4" s="325" t="s">
        <v>248</v>
      </c>
      <c r="E4" s="51" t="s">
        <v>694</v>
      </c>
      <c r="F4" s="325" t="s">
        <v>695</v>
      </c>
      <c r="G4" s="325" t="s">
        <v>26</v>
      </c>
      <c r="H4" s="325" t="s">
        <v>27</v>
      </c>
      <c r="I4" s="325" t="s">
        <v>28</v>
      </c>
      <c r="J4" s="325" t="s">
        <v>249</v>
      </c>
      <c r="K4" s="325" t="s">
        <v>31</v>
      </c>
      <c r="L4" s="52" t="s">
        <v>250</v>
      </c>
      <c r="M4" s="52" t="s">
        <v>251</v>
      </c>
      <c r="N4" s="52" t="s">
        <v>252</v>
      </c>
      <c r="O4" s="152" t="s">
        <v>253</v>
      </c>
      <c r="P4" s="179" t="s">
        <v>374</v>
      </c>
    </row>
    <row r="5" spans="1:16" s="5" customFormat="1" ht="22.5" customHeight="1" hidden="1">
      <c r="A5" s="325"/>
      <c r="B5" s="325"/>
      <c r="C5" s="51" t="s">
        <v>254</v>
      </c>
      <c r="D5" s="325"/>
      <c r="E5" s="51" t="s">
        <v>254</v>
      </c>
      <c r="F5" s="325"/>
      <c r="G5" s="325"/>
      <c r="H5" s="325"/>
      <c r="I5" s="325"/>
      <c r="J5" s="326"/>
      <c r="K5" s="326"/>
      <c r="L5" s="54"/>
      <c r="M5" s="55">
        <f>(K5*L5)</f>
        <v>0</v>
      </c>
      <c r="N5" s="54"/>
      <c r="O5" s="153"/>
      <c r="P5" s="154"/>
    </row>
    <row r="6" spans="1:16" s="4" customFormat="1" ht="49.5" customHeight="1">
      <c r="A6" s="20" t="s">
        <v>234</v>
      </c>
      <c r="B6" s="20"/>
      <c r="C6" s="57" t="s">
        <v>702</v>
      </c>
      <c r="D6" s="20"/>
      <c r="E6" s="57" t="s">
        <v>306</v>
      </c>
      <c r="F6" s="20" t="s">
        <v>237</v>
      </c>
      <c r="G6" s="58" t="s">
        <v>238</v>
      </c>
      <c r="H6" s="57" t="s">
        <v>307</v>
      </c>
      <c r="I6" s="123" t="s">
        <v>308</v>
      </c>
      <c r="J6" s="59">
        <v>0.99</v>
      </c>
      <c r="K6" s="59">
        <v>0.1</v>
      </c>
      <c r="L6" s="60"/>
      <c r="M6" s="61">
        <f>IF(L6=J6,K6,J6*K6)</f>
        <v>0.099</v>
      </c>
      <c r="N6" s="60"/>
      <c r="O6" s="155"/>
      <c r="P6" s="123"/>
    </row>
    <row r="7" spans="1:16" s="160" customFormat="1" ht="72" customHeight="1">
      <c r="A7" s="20">
        <v>1</v>
      </c>
      <c r="B7" s="156"/>
      <c r="C7" s="57" t="s">
        <v>310</v>
      </c>
      <c r="D7" s="156"/>
      <c r="E7" s="57" t="s">
        <v>311</v>
      </c>
      <c r="F7" s="20" t="s">
        <v>36</v>
      </c>
      <c r="G7" s="58" t="s">
        <v>37</v>
      </c>
      <c r="H7" s="57" t="s">
        <v>273</v>
      </c>
      <c r="I7" s="123" t="s">
        <v>312</v>
      </c>
      <c r="J7" s="59">
        <v>0.7</v>
      </c>
      <c r="K7" s="59">
        <v>0.1</v>
      </c>
      <c r="L7" s="157"/>
      <c r="M7" s="158">
        <f>IF(L7=J7,K7,J7*K7)</f>
        <v>0.06999999999999999</v>
      </c>
      <c r="N7" s="157"/>
      <c r="O7" s="159"/>
      <c r="P7" s="123"/>
    </row>
    <row r="8" spans="1:23" s="4" customFormat="1" ht="56.25" customHeight="1">
      <c r="A8" s="20">
        <v>5</v>
      </c>
      <c r="B8" s="62"/>
      <c r="C8" s="57" t="s">
        <v>475</v>
      </c>
      <c r="D8" s="62"/>
      <c r="E8" s="57" t="s">
        <v>314</v>
      </c>
      <c r="F8" s="20" t="s">
        <v>36</v>
      </c>
      <c r="G8" s="58" t="s">
        <v>472</v>
      </c>
      <c r="H8" s="57" t="s">
        <v>315</v>
      </c>
      <c r="I8" s="123" t="s">
        <v>316</v>
      </c>
      <c r="J8" s="59">
        <v>0.97</v>
      </c>
      <c r="K8" s="59">
        <v>0.2</v>
      </c>
      <c r="L8" s="60"/>
      <c r="M8" s="61">
        <f>IF(L8=J8,K8,J8*K8)</f>
        <v>0.194</v>
      </c>
      <c r="N8" s="60"/>
      <c r="O8" s="155"/>
      <c r="P8" s="123"/>
      <c r="Q8" s="64"/>
      <c r="R8" s="64"/>
      <c r="S8" s="64"/>
      <c r="T8" s="64"/>
      <c r="U8" s="64"/>
      <c r="V8" s="64"/>
      <c r="W8" s="64"/>
    </row>
    <row r="9" spans="1:23" s="4" customFormat="1" ht="59.25" customHeight="1">
      <c r="A9" s="20">
        <v>2</v>
      </c>
      <c r="B9" s="62"/>
      <c r="C9" s="57" t="s">
        <v>52</v>
      </c>
      <c r="D9" s="62"/>
      <c r="E9" s="57" t="s">
        <v>318</v>
      </c>
      <c r="F9" s="20" t="s">
        <v>36</v>
      </c>
      <c r="G9" s="58" t="s">
        <v>37</v>
      </c>
      <c r="H9" s="57" t="s">
        <v>319</v>
      </c>
      <c r="I9" s="123" t="s">
        <v>320</v>
      </c>
      <c r="J9" s="59">
        <v>0.8</v>
      </c>
      <c r="K9" s="59">
        <v>0.2</v>
      </c>
      <c r="L9" s="60"/>
      <c r="M9" s="61"/>
      <c r="N9" s="60"/>
      <c r="O9" s="155"/>
      <c r="P9" s="123"/>
      <c r="Q9" s="64"/>
      <c r="R9" s="64"/>
      <c r="S9" s="64"/>
      <c r="T9" s="64"/>
      <c r="U9" s="64"/>
      <c r="V9" s="64"/>
      <c r="W9" s="64"/>
    </row>
    <row r="10" spans="1:23" s="4" customFormat="1" ht="58.5" customHeight="1">
      <c r="A10" s="20">
        <v>4</v>
      </c>
      <c r="B10" s="62"/>
      <c r="C10" s="57" t="s">
        <v>750</v>
      </c>
      <c r="D10" s="62"/>
      <c r="E10" s="57" t="s">
        <v>751</v>
      </c>
      <c r="F10" s="20" t="s">
        <v>752</v>
      </c>
      <c r="G10" s="58" t="s">
        <v>238</v>
      </c>
      <c r="H10" s="57" t="s">
        <v>373</v>
      </c>
      <c r="I10" s="123" t="s">
        <v>375</v>
      </c>
      <c r="J10" s="59">
        <v>0.25</v>
      </c>
      <c r="K10" s="59">
        <v>0.2</v>
      </c>
      <c r="L10" s="60"/>
      <c r="M10" s="61"/>
      <c r="N10" s="60"/>
      <c r="O10" s="155"/>
      <c r="P10" s="123"/>
      <c r="Q10" s="64"/>
      <c r="R10" s="64"/>
      <c r="S10" s="64"/>
      <c r="T10" s="64"/>
      <c r="U10" s="64"/>
      <c r="V10" s="64"/>
      <c r="W10" s="64"/>
    </row>
    <row r="11" spans="1:23" s="4" customFormat="1" ht="56.25" customHeight="1">
      <c r="A11" s="20" t="s">
        <v>234</v>
      </c>
      <c r="B11" s="62"/>
      <c r="C11" s="57" t="s">
        <v>755</v>
      </c>
      <c r="D11" s="62"/>
      <c r="E11" s="57" t="s">
        <v>756</v>
      </c>
      <c r="F11" s="20" t="s">
        <v>36</v>
      </c>
      <c r="G11" s="58" t="s">
        <v>472</v>
      </c>
      <c r="H11" s="286" t="s">
        <v>90</v>
      </c>
      <c r="I11" s="123" t="s">
        <v>757</v>
      </c>
      <c r="J11" s="59">
        <v>0.99</v>
      </c>
      <c r="K11" s="59">
        <v>0.2</v>
      </c>
      <c r="L11" s="60"/>
      <c r="M11" s="61">
        <f>IF(L11=J11,K11,J11*K11)</f>
        <v>0.198</v>
      </c>
      <c r="N11" s="60"/>
      <c r="O11" s="155"/>
      <c r="P11" s="123"/>
      <c r="Q11" s="64"/>
      <c r="R11" s="64"/>
      <c r="S11" s="64"/>
      <c r="T11" s="64"/>
      <c r="U11" s="64"/>
      <c r="V11" s="64"/>
      <c r="W11" s="64"/>
    </row>
    <row r="12" spans="1:23" s="4" customFormat="1" ht="12.75">
      <c r="A12" s="64"/>
      <c r="B12" s="64"/>
      <c r="C12" s="64"/>
      <c r="D12" s="64"/>
      <c r="E12" s="64"/>
      <c r="F12" s="64"/>
      <c r="G12" s="64"/>
      <c r="H12" s="64"/>
      <c r="I12" s="64"/>
      <c r="J12" s="64"/>
      <c r="K12" s="63">
        <f>SUM(K6:K11)</f>
        <v>1</v>
      </c>
      <c r="L12" s="65"/>
      <c r="M12" s="61">
        <f>SUM(M6:M11)</f>
        <v>0.5609999999999999</v>
      </c>
      <c r="N12" s="65"/>
      <c r="O12" s="65"/>
      <c r="P12" s="161"/>
      <c r="Q12" s="64"/>
      <c r="R12" s="64"/>
      <c r="S12" s="64"/>
      <c r="T12" s="64"/>
      <c r="U12" s="64"/>
      <c r="V12" s="64"/>
      <c r="W12" s="64"/>
    </row>
    <row r="13" spans="3:23" s="4" customFormat="1" ht="12.75">
      <c r="C13" s="64"/>
      <c r="D13" s="64"/>
      <c r="E13" s="64"/>
      <c r="F13" s="64"/>
      <c r="G13" s="64"/>
      <c r="H13" s="64"/>
      <c r="I13" s="64"/>
      <c r="J13" s="64"/>
      <c r="K13" s="64"/>
      <c r="L13" s="65"/>
      <c r="M13" s="66"/>
      <c r="N13" s="65"/>
      <c r="O13" s="65"/>
      <c r="P13" s="64"/>
      <c r="Q13" s="64"/>
      <c r="R13" s="64"/>
      <c r="S13" s="64"/>
      <c r="T13" s="64"/>
      <c r="U13" s="64"/>
      <c r="V13" s="64"/>
      <c r="W13" s="64"/>
    </row>
    <row r="14" spans="3:23" s="4" customFormat="1" ht="12.75">
      <c r="C14" s="64"/>
      <c r="D14" s="64"/>
      <c r="E14" s="64"/>
      <c r="F14" s="64"/>
      <c r="G14" s="64"/>
      <c r="H14" s="64"/>
      <c r="I14" s="64"/>
      <c r="J14" s="64"/>
      <c r="K14" s="64"/>
      <c r="L14" s="65"/>
      <c r="M14" s="66"/>
      <c r="N14" s="65"/>
      <c r="O14" s="65"/>
      <c r="P14" s="64"/>
      <c r="Q14" s="64"/>
      <c r="R14" s="64"/>
      <c r="S14" s="64"/>
      <c r="T14" s="64"/>
      <c r="U14" s="64"/>
      <c r="V14" s="64"/>
      <c r="W14" s="64"/>
    </row>
    <row r="15" spans="3:23" s="4" customFormat="1" ht="12.75">
      <c r="C15" s="64"/>
      <c r="D15" s="64"/>
      <c r="E15" s="64"/>
      <c r="F15" s="64"/>
      <c r="G15" s="64"/>
      <c r="H15" s="64"/>
      <c r="I15" s="64"/>
      <c r="J15" s="64"/>
      <c r="K15" s="64"/>
      <c r="L15" s="65"/>
      <c r="M15" s="66"/>
      <c r="N15" s="65"/>
      <c r="O15" s="65"/>
      <c r="P15" s="64"/>
      <c r="Q15" s="64"/>
      <c r="R15" s="64"/>
      <c r="S15" s="64"/>
      <c r="T15" s="64"/>
      <c r="U15" s="64"/>
      <c r="V15" s="64"/>
      <c r="W15" s="64"/>
    </row>
    <row r="16" spans="3:23" s="4" customFormat="1" ht="12.75">
      <c r="C16" s="64"/>
      <c r="D16" s="64"/>
      <c r="E16" s="64"/>
      <c r="F16" s="64"/>
      <c r="G16" s="64"/>
      <c r="H16" s="64"/>
      <c r="I16" s="64"/>
      <c r="J16" s="64"/>
      <c r="K16" s="64"/>
      <c r="L16" s="137"/>
      <c r="M16" s="138"/>
      <c r="N16" s="137"/>
      <c r="O16" s="137"/>
      <c r="P16" s="64"/>
      <c r="Q16" s="64"/>
      <c r="R16" s="64"/>
      <c r="S16" s="64"/>
      <c r="T16" s="64"/>
      <c r="U16" s="64"/>
      <c r="V16" s="64"/>
      <c r="W16" s="64"/>
    </row>
    <row r="17" spans="3:23" s="4" customFormat="1" ht="12.75">
      <c r="C17" s="64"/>
      <c r="D17" s="64"/>
      <c r="E17" s="64"/>
      <c r="F17" s="64"/>
      <c r="G17" s="64"/>
      <c r="H17" s="64"/>
      <c r="I17" s="64"/>
      <c r="J17" s="64"/>
      <c r="K17" s="64"/>
      <c r="L17" s="64"/>
      <c r="M17" s="64"/>
      <c r="N17" s="64"/>
      <c r="O17" s="64"/>
      <c r="P17" s="64"/>
      <c r="Q17" s="64"/>
      <c r="R17" s="64"/>
      <c r="S17" s="64"/>
      <c r="T17" s="64"/>
      <c r="U17" s="64"/>
      <c r="V17" s="64"/>
      <c r="W17" s="64"/>
    </row>
    <row r="18" spans="3:23" ht="14.25">
      <c r="C18" s="67"/>
      <c r="D18" s="67"/>
      <c r="E18" s="67"/>
      <c r="F18" s="67"/>
      <c r="G18" s="67"/>
      <c r="H18" s="67"/>
      <c r="I18" s="67"/>
      <c r="J18" s="67"/>
      <c r="K18" s="67"/>
      <c r="L18" s="67"/>
      <c r="M18" s="67"/>
      <c r="N18" s="67"/>
      <c r="O18" s="67"/>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sheetData>
  <mergeCells count="10">
    <mergeCell ref="A1:K1"/>
    <mergeCell ref="A4:A5"/>
    <mergeCell ref="B4:B5"/>
    <mergeCell ref="D4:D5"/>
    <mergeCell ref="F4:F5"/>
    <mergeCell ref="G4:G5"/>
    <mergeCell ref="H4:H5"/>
    <mergeCell ref="I4:I5"/>
    <mergeCell ref="J4:J5"/>
    <mergeCell ref="K4:K5"/>
  </mergeCells>
  <printOptions/>
  <pageMargins left="0.75" right="0.75" top="1" bottom="1" header="0" footer="0"/>
  <pageSetup horizontalDpi="600" verticalDpi="600" orientation="landscape" paperSize="14" scale="70" r:id="rId1"/>
</worksheet>
</file>

<file path=xl/worksheets/sheet22.xml><?xml version="1.0" encoding="utf-8"?>
<worksheet xmlns="http://schemas.openxmlformats.org/spreadsheetml/2006/main" xmlns:r="http://schemas.openxmlformats.org/officeDocument/2006/relationships">
  <dimension ref="A1:W24"/>
  <sheetViews>
    <sheetView workbookViewId="0" topLeftCell="C10">
      <selection activeCell="I13" sqref="I13"/>
    </sheetView>
  </sheetViews>
  <sheetFormatPr defaultColWidth="11.421875" defaultRowHeight="12.75"/>
  <cols>
    <col min="1" max="1" width="16.28125" style="4" customWidth="1"/>
    <col min="2" max="2" width="5.28125" style="4" hidden="1" customWidth="1"/>
    <col min="3" max="3" width="32.00390625" style="4" customWidth="1"/>
    <col min="4" max="4" width="5.57421875" style="169" hidden="1" customWidth="1"/>
    <col min="5" max="5" width="28.28125" style="4" customWidth="1"/>
    <col min="6" max="6" width="11.28125" style="9" customWidth="1"/>
    <col min="7" max="7" width="10.7109375" style="169" customWidth="1"/>
    <col min="8" max="8" width="42.28125" style="4" customWidth="1"/>
    <col min="9" max="9" width="29.140625" style="4" customWidth="1"/>
    <col min="10" max="11" width="11.421875" style="4" customWidth="1"/>
    <col min="12" max="12" width="13.8515625" style="4" hidden="1" customWidth="1"/>
    <col min="13" max="13" width="13.7109375" style="4" hidden="1" customWidth="1"/>
    <col min="14" max="15" width="28.7109375" style="4" hidden="1" customWidth="1"/>
    <col min="16" max="16" width="22.57421875" style="4" customWidth="1"/>
    <col min="17" max="16384" width="11.421875" style="4" customWidth="1"/>
  </cols>
  <sheetData>
    <row r="1" spans="1:11" s="37" customFormat="1" ht="12.75">
      <c r="A1" s="334" t="s">
        <v>241</v>
      </c>
      <c r="B1" s="334"/>
      <c r="C1" s="334"/>
      <c r="D1" s="334"/>
      <c r="E1" s="334"/>
      <c r="F1" s="334"/>
      <c r="G1" s="334"/>
      <c r="H1" s="334"/>
      <c r="I1" s="334"/>
      <c r="J1" s="334"/>
      <c r="K1" s="334"/>
    </row>
    <row r="2" spans="1:7" s="37" customFormat="1" ht="12.75">
      <c r="A2" s="37" t="s">
        <v>242</v>
      </c>
      <c r="C2" s="37" t="s">
        <v>444</v>
      </c>
      <c r="D2" s="280"/>
      <c r="F2" s="2"/>
      <c r="G2" s="280"/>
    </row>
    <row r="3" spans="1:7" s="37" customFormat="1" ht="18" customHeight="1">
      <c r="A3" s="37" t="s">
        <v>244</v>
      </c>
      <c r="C3" s="37" t="s">
        <v>445</v>
      </c>
      <c r="D3" s="280"/>
      <c r="F3" s="2"/>
      <c r="G3" s="280"/>
    </row>
    <row r="4" spans="1:17" s="37" customFormat="1" ht="117" customHeight="1">
      <c r="A4" s="335" t="s">
        <v>246</v>
      </c>
      <c r="B4" s="335" t="s">
        <v>247</v>
      </c>
      <c r="C4" s="163" t="s">
        <v>693</v>
      </c>
      <c r="D4" s="336" t="s">
        <v>248</v>
      </c>
      <c r="E4" s="163" t="s">
        <v>694</v>
      </c>
      <c r="F4" s="335" t="s">
        <v>695</v>
      </c>
      <c r="G4" s="335" t="s">
        <v>26</v>
      </c>
      <c r="H4" s="335" t="s">
        <v>27</v>
      </c>
      <c r="I4" s="335" t="s">
        <v>28</v>
      </c>
      <c r="J4" s="335" t="s">
        <v>249</v>
      </c>
      <c r="K4" s="163" t="s">
        <v>31</v>
      </c>
      <c r="L4" s="271" t="s">
        <v>250</v>
      </c>
      <c r="M4" s="271" t="s">
        <v>251</v>
      </c>
      <c r="N4" s="271" t="s">
        <v>252</v>
      </c>
      <c r="O4" s="271" t="s">
        <v>253</v>
      </c>
      <c r="P4" s="335" t="s">
        <v>324</v>
      </c>
      <c r="Q4" s="281"/>
    </row>
    <row r="5" spans="1:16" s="37" customFormat="1" ht="22.5" customHeight="1" hidden="1">
      <c r="A5" s="335"/>
      <c r="B5" s="335"/>
      <c r="C5" s="163" t="s">
        <v>254</v>
      </c>
      <c r="D5" s="336"/>
      <c r="E5" s="163" t="s">
        <v>254</v>
      </c>
      <c r="F5" s="335"/>
      <c r="G5" s="335"/>
      <c r="H5" s="335"/>
      <c r="I5" s="335"/>
      <c r="J5" s="335"/>
      <c r="K5" s="163"/>
      <c r="L5" s="60"/>
      <c r="M5" s="61">
        <f>(K5*L5)</f>
        <v>0</v>
      </c>
      <c r="N5" s="60"/>
      <c r="O5" s="60"/>
      <c r="P5" s="338"/>
    </row>
    <row r="6" spans="1:16" ht="87" customHeight="1">
      <c r="A6" s="20">
        <v>1</v>
      </c>
      <c r="B6" s="20"/>
      <c r="C6" s="101" t="s">
        <v>446</v>
      </c>
      <c r="D6" s="282"/>
      <c r="E6" s="57" t="s">
        <v>447</v>
      </c>
      <c r="F6" s="24" t="s">
        <v>36</v>
      </c>
      <c r="G6" s="76" t="s">
        <v>37</v>
      </c>
      <c r="H6" s="286" t="s">
        <v>460</v>
      </c>
      <c r="I6" s="57" t="s">
        <v>448</v>
      </c>
      <c r="J6" s="59">
        <v>1</v>
      </c>
      <c r="K6" s="59">
        <v>0.15</v>
      </c>
      <c r="L6" s="60"/>
      <c r="M6" s="61">
        <f>IF(L6=J6,K6,J6*K6)</f>
        <v>0.15</v>
      </c>
      <c r="N6" s="60"/>
      <c r="O6" s="60"/>
      <c r="P6" s="23"/>
    </row>
    <row r="7" spans="1:16" ht="38.25">
      <c r="A7" s="24">
        <v>2</v>
      </c>
      <c r="B7" s="24"/>
      <c r="C7" s="77" t="s">
        <v>7</v>
      </c>
      <c r="D7" s="283"/>
      <c r="E7" s="77" t="s">
        <v>178</v>
      </c>
      <c r="F7" s="24" t="s">
        <v>36</v>
      </c>
      <c r="G7" s="76" t="s">
        <v>37</v>
      </c>
      <c r="H7" s="77" t="s">
        <v>179</v>
      </c>
      <c r="I7" s="77" t="s">
        <v>180</v>
      </c>
      <c r="J7" s="39">
        <v>1</v>
      </c>
      <c r="K7" s="59">
        <v>0.15</v>
      </c>
      <c r="L7" s="60"/>
      <c r="M7" s="61">
        <f>IF(L7=J7,K7,J7*K7)</f>
        <v>0.15</v>
      </c>
      <c r="N7" s="60"/>
      <c r="O7" s="60"/>
      <c r="P7" s="23"/>
    </row>
    <row r="8" spans="1:23" ht="60.75" customHeight="1">
      <c r="A8" s="24">
        <v>2</v>
      </c>
      <c r="B8" s="24"/>
      <c r="C8" s="77" t="s">
        <v>7</v>
      </c>
      <c r="D8" s="283"/>
      <c r="E8" s="77" t="s">
        <v>181</v>
      </c>
      <c r="F8" s="24" t="s">
        <v>36</v>
      </c>
      <c r="G8" s="76" t="s">
        <v>37</v>
      </c>
      <c r="H8" s="77" t="s">
        <v>182</v>
      </c>
      <c r="I8" s="77" t="s">
        <v>183</v>
      </c>
      <c r="J8" s="39">
        <v>1</v>
      </c>
      <c r="K8" s="59">
        <v>0.15</v>
      </c>
      <c r="L8" s="60"/>
      <c r="M8" s="61">
        <f>IF(L8=J8,K8,J8*K8)</f>
        <v>0.15</v>
      </c>
      <c r="N8" s="60"/>
      <c r="O8" s="60"/>
      <c r="P8" s="62"/>
      <c r="Q8" s="64"/>
      <c r="R8" s="64"/>
      <c r="S8" s="64"/>
      <c r="T8" s="64"/>
      <c r="U8" s="64"/>
      <c r="V8" s="64"/>
      <c r="W8" s="64"/>
    </row>
    <row r="9" spans="1:23" ht="59.25" customHeight="1">
      <c r="A9" s="26">
        <v>5</v>
      </c>
      <c r="B9" s="26"/>
      <c r="C9" s="284" t="s">
        <v>184</v>
      </c>
      <c r="D9" s="285"/>
      <c r="E9" s="77" t="s">
        <v>185</v>
      </c>
      <c r="F9" s="24" t="s">
        <v>36</v>
      </c>
      <c r="G9" s="24" t="s">
        <v>37</v>
      </c>
      <c r="H9" s="77" t="s">
        <v>186</v>
      </c>
      <c r="I9" s="77" t="s">
        <v>187</v>
      </c>
      <c r="J9" s="182">
        <v>0.9</v>
      </c>
      <c r="K9" s="39">
        <v>0.15</v>
      </c>
      <c r="L9" s="60"/>
      <c r="M9" s="61">
        <f>IF(L9=J9,K9,J9*K9)</f>
        <v>0.135</v>
      </c>
      <c r="N9" s="60"/>
      <c r="O9" s="60"/>
      <c r="P9" s="62"/>
      <c r="Q9" s="64"/>
      <c r="R9" s="64"/>
      <c r="S9" s="64"/>
      <c r="T9" s="64"/>
      <c r="U9" s="64"/>
      <c r="V9" s="64"/>
      <c r="W9" s="64"/>
    </row>
    <row r="10" spans="1:23" ht="102" customHeight="1">
      <c r="A10" s="343">
        <v>1</v>
      </c>
      <c r="B10" s="290"/>
      <c r="C10" s="345" t="str">
        <f>+'[1]Hoja1'!$D$1</f>
        <v>02.  Programas de vigilancia, control y erradicación de enfermedades y plagas de importancia económica</v>
      </c>
      <c r="D10" s="290"/>
      <c r="E10" s="337" t="s">
        <v>188</v>
      </c>
      <c r="F10" s="341" t="s">
        <v>36</v>
      </c>
      <c r="G10" s="341" t="s">
        <v>37</v>
      </c>
      <c r="H10" s="342" t="s">
        <v>91</v>
      </c>
      <c r="I10" s="291" t="s">
        <v>189</v>
      </c>
      <c r="J10" s="339">
        <v>1</v>
      </c>
      <c r="K10" s="339">
        <v>0.15</v>
      </c>
      <c r="L10" s="60"/>
      <c r="M10" s="61">
        <f>SUM(M6:M9)</f>
        <v>0.585</v>
      </c>
      <c r="N10" s="60"/>
      <c r="O10" s="60"/>
      <c r="P10" s="337"/>
      <c r="Q10" s="64"/>
      <c r="R10" s="64"/>
      <c r="S10" s="64"/>
      <c r="T10" s="64"/>
      <c r="U10" s="64"/>
      <c r="V10" s="64"/>
      <c r="W10" s="64"/>
    </row>
    <row r="11" spans="1:23" ht="72.75" customHeight="1">
      <c r="A11" s="344"/>
      <c r="B11" s="292"/>
      <c r="C11" s="346"/>
      <c r="D11" s="292"/>
      <c r="E11" s="337"/>
      <c r="F11" s="341"/>
      <c r="G11" s="341"/>
      <c r="H11" s="342"/>
      <c r="I11" s="294" t="s">
        <v>190</v>
      </c>
      <c r="J11" s="340"/>
      <c r="K11" s="340"/>
      <c r="L11" s="60"/>
      <c r="M11" s="61"/>
      <c r="N11" s="60"/>
      <c r="O11" s="60"/>
      <c r="P11" s="337"/>
      <c r="Q11" s="64"/>
      <c r="R11" s="64"/>
      <c r="S11" s="64"/>
      <c r="T11" s="64"/>
      <c r="U11" s="64"/>
      <c r="V11" s="64"/>
      <c r="W11" s="64"/>
    </row>
    <row r="12" spans="1:23" s="31" customFormat="1" ht="79.5" customHeight="1">
      <c r="A12" s="76" t="s">
        <v>234</v>
      </c>
      <c r="B12" s="30"/>
      <c r="C12" s="25" t="s">
        <v>191</v>
      </c>
      <c r="D12" s="130"/>
      <c r="E12" s="33" t="s">
        <v>192</v>
      </c>
      <c r="F12" s="26" t="s">
        <v>36</v>
      </c>
      <c r="G12" s="26" t="s">
        <v>37</v>
      </c>
      <c r="H12" s="284" t="s">
        <v>57</v>
      </c>
      <c r="I12" s="33" t="s">
        <v>193</v>
      </c>
      <c r="J12" s="295">
        <v>1</v>
      </c>
      <c r="K12" s="296">
        <v>0.15</v>
      </c>
      <c r="L12" s="295"/>
      <c r="M12" s="297"/>
      <c r="N12" s="295"/>
      <c r="O12" s="298"/>
      <c r="P12" s="25"/>
      <c r="Q12" s="79"/>
      <c r="R12" s="79"/>
      <c r="S12" s="79"/>
      <c r="T12" s="79"/>
      <c r="U12" s="79"/>
      <c r="V12" s="79"/>
      <c r="W12" s="79"/>
    </row>
    <row r="13" spans="1:23" s="31" customFormat="1" ht="102" customHeight="1">
      <c r="A13" s="76" t="s">
        <v>194</v>
      </c>
      <c r="B13" s="30"/>
      <c r="C13" s="25" t="s">
        <v>195</v>
      </c>
      <c r="D13" s="130"/>
      <c r="E13" s="25" t="s">
        <v>227</v>
      </c>
      <c r="F13" s="24" t="s">
        <v>36</v>
      </c>
      <c r="G13" s="24" t="s">
        <v>37</v>
      </c>
      <c r="H13" s="286" t="s">
        <v>325</v>
      </c>
      <c r="I13" s="25" t="s">
        <v>391</v>
      </c>
      <c r="J13" s="60">
        <v>0.25</v>
      </c>
      <c r="K13" s="39">
        <v>0.1</v>
      </c>
      <c r="L13" s="60"/>
      <c r="M13" s="61"/>
      <c r="N13" s="60"/>
      <c r="O13" s="155"/>
      <c r="P13" s="25"/>
      <c r="Q13" s="79"/>
      <c r="R13" s="79"/>
      <c r="S13" s="79"/>
      <c r="T13" s="79"/>
      <c r="U13" s="79"/>
      <c r="V13" s="79"/>
      <c r="W13" s="79"/>
    </row>
    <row r="14" spans="3:23" ht="12.75">
      <c r="C14" s="64"/>
      <c r="D14" s="64"/>
      <c r="E14" s="237"/>
      <c r="F14" s="237"/>
      <c r="G14" s="237"/>
      <c r="H14" s="237"/>
      <c r="I14" s="237"/>
      <c r="J14" s="237"/>
      <c r="K14" s="63">
        <f>SUM(K6:K13)</f>
        <v>1</v>
      </c>
      <c r="L14" s="299"/>
      <c r="M14" s="300"/>
      <c r="N14" s="299"/>
      <c r="O14" s="301"/>
      <c r="P14" s="237"/>
      <c r="Q14" s="64"/>
      <c r="R14" s="64"/>
      <c r="S14" s="64"/>
      <c r="T14" s="64"/>
      <c r="U14" s="64"/>
      <c r="V14" s="64"/>
      <c r="W14" s="64"/>
    </row>
    <row r="15" spans="3:23" ht="12.75">
      <c r="C15" s="64"/>
      <c r="D15" s="64"/>
      <c r="E15" s="64"/>
      <c r="F15" s="64"/>
      <c r="G15" s="64"/>
      <c r="H15" s="64"/>
      <c r="I15" s="64"/>
      <c r="J15" s="64"/>
      <c r="K15" s="64"/>
      <c r="L15" s="64"/>
      <c r="M15" s="64"/>
      <c r="N15" s="64"/>
      <c r="O15" s="64"/>
      <c r="P15" s="64"/>
      <c r="Q15" s="64"/>
      <c r="R15" s="64"/>
      <c r="S15" s="64"/>
      <c r="T15" s="64"/>
      <c r="U15" s="64"/>
      <c r="V15" s="64"/>
      <c r="W15" s="64"/>
    </row>
    <row r="16" spans="3:23" ht="12.75">
      <c r="C16" s="64"/>
      <c r="D16" s="64"/>
      <c r="E16" s="64"/>
      <c r="F16" s="64"/>
      <c r="G16" s="64"/>
      <c r="H16" s="64"/>
      <c r="I16" s="64"/>
      <c r="J16" s="64"/>
      <c r="K16" s="64"/>
      <c r="L16" s="64"/>
      <c r="M16" s="64"/>
      <c r="N16" s="64"/>
      <c r="O16" s="64"/>
      <c r="P16" s="64"/>
      <c r="Q16" s="64"/>
      <c r="R16" s="64"/>
      <c r="S16" s="64"/>
      <c r="T16" s="64"/>
      <c r="U16" s="64"/>
      <c r="V16" s="64"/>
      <c r="W16" s="64"/>
    </row>
    <row r="17" spans="3:23" ht="12.75">
      <c r="C17" s="64"/>
      <c r="D17" s="64"/>
      <c r="E17" s="64"/>
      <c r="F17" s="64"/>
      <c r="G17" s="64"/>
      <c r="H17" s="64"/>
      <c r="I17" s="64"/>
      <c r="J17" s="64"/>
      <c r="K17" s="64"/>
      <c r="L17" s="64"/>
      <c r="M17" s="64"/>
      <c r="N17" s="64"/>
      <c r="O17" s="64"/>
      <c r="P17" s="64"/>
      <c r="Q17" s="64"/>
      <c r="R17" s="64"/>
      <c r="S17" s="64"/>
      <c r="T17" s="64"/>
      <c r="U17" s="64"/>
      <c r="V17" s="64"/>
      <c r="W17" s="64"/>
    </row>
    <row r="18" spans="3:23" ht="12.75">
      <c r="C18" s="64"/>
      <c r="D18" s="64"/>
      <c r="E18" s="64"/>
      <c r="F18" s="64"/>
      <c r="G18" s="64"/>
      <c r="H18" s="64"/>
      <c r="I18" s="64"/>
      <c r="J18" s="64"/>
      <c r="K18" s="64"/>
      <c r="L18" s="64"/>
      <c r="M18" s="64"/>
      <c r="N18" s="64"/>
      <c r="O18" s="64"/>
      <c r="P18" s="64"/>
      <c r="Q18" s="64"/>
      <c r="R18" s="64"/>
      <c r="S18" s="64"/>
      <c r="T18" s="64"/>
      <c r="U18" s="64"/>
      <c r="V18" s="64"/>
      <c r="W18" s="64"/>
    </row>
    <row r="19" spans="3:23" ht="12.75">
      <c r="C19" s="64"/>
      <c r="D19" s="64"/>
      <c r="E19" s="64"/>
      <c r="F19" s="64"/>
      <c r="G19" s="64"/>
      <c r="H19" s="64"/>
      <c r="I19" s="64"/>
      <c r="J19" s="64"/>
      <c r="K19" s="64"/>
      <c r="L19" s="64"/>
      <c r="M19" s="64"/>
      <c r="N19" s="64"/>
      <c r="O19" s="64"/>
      <c r="P19" s="64"/>
      <c r="Q19" s="64"/>
      <c r="R19" s="64"/>
      <c r="S19" s="64"/>
      <c r="T19" s="64"/>
      <c r="U19" s="64"/>
      <c r="V19" s="64"/>
      <c r="W19" s="64"/>
    </row>
    <row r="20" spans="3:23" ht="12.75">
      <c r="C20" s="64"/>
      <c r="D20" s="64"/>
      <c r="E20" s="64"/>
      <c r="F20" s="64"/>
      <c r="G20" s="64"/>
      <c r="H20" s="64"/>
      <c r="I20" s="64"/>
      <c r="J20" s="64"/>
      <c r="K20" s="64"/>
      <c r="L20" s="64"/>
      <c r="M20" s="64"/>
      <c r="N20" s="64"/>
      <c r="O20" s="64"/>
      <c r="P20" s="64"/>
      <c r="Q20" s="64"/>
      <c r="R20" s="64"/>
      <c r="S20" s="64"/>
      <c r="T20" s="64"/>
      <c r="U20" s="64"/>
      <c r="V20" s="64"/>
      <c r="W20" s="64"/>
    </row>
    <row r="21" spans="3:23" ht="12.75">
      <c r="C21" s="64"/>
      <c r="D21" s="64"/>
      <c r="E21" s="64"/>
      <c r="F21" s="64"/>
      <c r="G21" s="64"/>
      <c r="H21" s="64"/>
      <c r="I21" s="64"/>
      <c r="J21" s="64"/>
      <c r="K21" s="64"/>
      <c r="L21" s="64"/>
      <c r="M21" s="64"/>
      <c r="N21" s="64"/>
      <c r="O21" s="64"/>
      <c r="P21" s="64"/>
      <c r="Q21" s="64"/>
      <c r="R21" s="64"/>
      <c r="S21" s="64"/>
      <c r="T21" s="64"/>
      <c r="U21" s="64"/>
      <c r="V21" s="64"/>
      <c r="W21" s="64"/>
    </row>
    <row r="22" spans="3:23" ht="12.75">
      <c r="C22" s="64"/>
      <c r="D22" s="64"/>
      <c r="E22" s="64"/>
      <c r="F22" s="64"/>
      <c r="G22" s="64"/>
      <c r="H22" s="64"/>
      <c r="I22" s="64"/>
      <c r="J22" s="64"/>
      <c r="K22" s="64"/>
      <c r="L22" s="64"/>
      <c r="M22" s="64"/>
      <c r="N22" s="64"/>
      <c r="O22" s="64"/>
      <c r="P22" s="64"/>
      <c r="Q22" s="64"/>
      <c r="R22" s="64"/>
      <c r="S22" s="64"/>
      <c r="T22" s="64"/>
      <c r="U22" s="64"/>
      <c r="V22" s="64"/>
      <c r="W22" s="64"/>
    </row>
    <row r="23" spans="3:23" ht="12.75">
      <c r="C23" s="64"/>
      <c r="D23" s="64"/>
      <c r="E23" s="64"/>
      <c r="F23" s="64"/>
      <c r="G23" s="64"/>
      <c r="H23" s="64"/>
      <c r="I23" s="64"/>
      <c r="J23" s="64"/>
      <c r="K23" s="64"/>
      <c r="L23" s="64"/>
      <c r="M23" s="64"/>
      <c r="N23" s="64"/>
      <c r="O23" s="64"/>
      <c r="P23" s="64"/>
      <c r="Q23" s="64"/>
      <c r="R23" s="64"/>
      <c r="S23" s="64"/>
      <c r="T23" s="64"/>
      <c r="U23" s="64"/>
      <c r="V23" s="64"/>
      <c r="W23" s="64"/>
    </row>
    <row r="24" spans="3:23" ht="12.75">
      <c r="C24" s="64"/>
      <c r="D24" s="64"/>
      <c r="E24" s="64"/>
      <c r="F24" s="64"/>
      <c r="G24" s="64"/>
      <c r="H24" s="64"/>
      <c r="I24" s="64"/>
      <c r="J24" s="64"/>
      <c r="K24" s="64"/>
      <c r="L24" s="64"/>
      <c r="M24" s="64"/>
      <c r="N24" s="64"/>
      <c r="O24" s="64"/>
      <c r="P24" s="64"/>
      <c r="Q24" s="64"/>
      <c r="R24" s="64"/>
      <c r="S24" s="64"/>
      <c r="T24" s="64"/>
      <c r="U24" s="64"/>
      <c r="V24" s="64"/>
      <c r="W24" s="64"/>
    </row>
  </sheetData>
  <mergeCells count="19">
    <mergeCell ref="G10:G11"/>
    <mergeCell ref="H10:H11"/>
    <mergeCell ref="J10:J11"/>
    <mergeCell ref="A10:A11"/>
    <mergeCell ref="C10:C11"/>
    <mergeCell ref="E10:E11"/>
    <mergeCell ref="F10:F11"/>
    <mergeCell ref="P10:P11"/>
    <mergeCell ref="J4:J5"/>
    <mergeCell ref="P4:P5"/>
    <mergeCell ref="I4:I5"/>
    <mergeCell ref="K10:K11"/>
    <mergeCell ref="A1:K1"/>
    <mergeCell ref="A4:A5"/>
    <mergeCell ref="B4:B5"/>
    <mergeCell ref="D4:D5"/>
    <mergeCell ref="F4:F5"/>
    <mergeCell ref="G4:G5"/>
    <mergeCell ref="H4:H5"/>
  </mergeCells>
  <dataValidations count="2">
    <dataValidation allowBlank="1" showInputMessage="1" showErrorMessage="1" promptTitle="Ingrese " prompt="la fórmula de cálculo del indicador" sqref="H10"/>
    <dataValidation allowBlank="1" showInputMessage="1" showErrorMessage="1" promptTitle="Señale la Fuente de información" prompt="del cual se obtiene este dato para construir el indicador:&#10;&#10;* Nombre del Registro en Papel&#10;&#10;* Sistema Informático y nombre del reporte desde donde se captura esta información.&#10;" sqref="I10:I11"/>
  </dataValidations>
  <printOptions/>
  <pageMargins left="0.1968503937007874" right="0" top="0" bottom="0" header="0" footer="0"/>
  <pageSetup horizontalDpi="600" verticalDpi="600" orientation="landscape" paperSize="14" scale="75" r:id="rId1"/>
</worksheet>
</file>

<file path=xl/worksheets/sheet23.xml><?xml version="1.0" encoding="utf-8"?>
<worksheet xmlns="http://schemas.openxmlformats.org/spreadsheetml/2006/main" xmlns:r="http://schemas.openxmlformats.org/officeDocument/2006/relationships">
  <dimension ref="A1:W28"/>
  <sheetViews>
    <sheetView workbookViewId="0" topLeftCell="E9">
      <selection activeCell="I14" sqref="I14"/>
    </sheetView>
  </sheetViews>
  <sheetFormatPr defaultColWidth="11.421875" defaultRowHeight="12.75"/>
  <cols>
    <col min="1" max="1" width="16.28125" style="6" customWidth="1"/>
    <col min="2" max="2" width="5.28125" style="6" hidden="1" customWidth="1"/>
    <col min="3" max="3" width="29.00390625" style="6" customWidth="1"/>
    <col min="4" max="4" width="5.57421875" style="73" hidden="1" customWidth="1"/>
    <col min="5" max="5" width="41.421875" style="6" customWidth="1"/>
    <col min="6" max="6" width="8.57421875" style="7" bestFit="1" customWidth="1"/>
    <col min="7" max="7" width="10.7109375" style="73" customWidth="1"/>
    <col min="8" max="8" width="43.28125" style="6" customWidth="1"/>
    <col min="9" max="9" width="34.57421875" style="6" customWidth="1"/>
    <col min="10" max="10" width="9.8515625" style="6" customWidth="1"/>
    <col min="11" max="11" width="9.2812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49" customFormat="1" ht="15.75">
      <c r="A2" s="327" t="s">
        <v>241</v>
      </c>
      <c r="B2" s="327"/>
      <c r="C2" s="327"/>
      <c r="D2" s="327"/>
      <c r="E2" s="327"/>
      <c r="F2" s="327"/>
      <c r="G2" s="327"/>
      <c r="H2" s="327"/>
      <c r="I2" s="327"/>
      <c r="J2" s="327"/>
      <c r="K2" s="327"/>
    </row>
    <row r="3" spans="1:7" s="5" customFormat="1" ht="15">
      <c r="A3" s="74" t="s">
        <v>303</v>
      </c>
      <c r="D3" s="50"/>
      <c r="F3" s="48"/>
      <c r="G3" s="50"/>
    </row>
    <row r="4" spans="1:7" s="5" customFormat="1" ht="15">
      <c r="A4" s="5" t="s">
        <v>242</v>
      </c>
      <c r="C4" s="5" t="s">
        <v>243</v>
      </c>
      <c r="D4" s="50"/>
      <c r="F4" s="48"/>
      <c r="G4" s="50"/>
    </row>
    <row r="5" spans="1:7" s="5" customFormat="1" ht="15">
      <c r="A5" s="5" t="s">
        <v>244</v>
      </c>
      <c r="C5" s="5" t="s">
        <v>245</v>
      </c>
      <c r="D5" s="50"/>
      <c r="F5" s="48"/>
      <c r="G5" s="50"/>
    </row>
    <row r="6" spans="4:7" s="5" customFormat="1" ht="15">
      <c r="D6" s="50"/>
      <c r="F6" s="48"/>
      <c r="G6" s="50"/>
    </row>
    <row r="7" spans="1:15" s="5" customFormat="1" ht="157.5" customHeight="1">
      <c r="A7" s="325" t="s">
        <v>246</v>
      </c>
      <c r="B7" s="325" t="s">
        <v>247</v>
      </c>
      <c r="C7" s="51" t="s">
        <v>693</v>
      </c>
      <c r="D7" s="325" t="s">
        <v>248</v>
      </c>
      <c r="E7" s="51" t="s">
        <v>694</v>
      </c>
      <c r="F7" s="325" t="s">
        <v>695</v>
      </c>
      <c r="G7" s="325" t="s">
        <v>26</v>
      </c>
      <c r="H7" s="325" t="s">
        <v>27</v>
      </c>
      <c r="I7" s="325" t="s">
        <v>28</v>
      </c>
      <c r="J7" s="325" t="s">
        <v>249</v>
      </c>
      <c r="K7" s="325" t="s">
        <v>31</v>
      </c>
      <c r="L7" s="52" t="s">
        <v>250</v>
      </c>
      <c r="M7" s="52" t="s">
        <v>251</v>
      </c>
      <c r="N7" s="52" t="s">
        <v>252</v>
      </c>
      <c r="O7" s="53" t="s">
        <v>253</v>
      </c>
    </row>
    <row r="8" spans="1:15" s="5" customFormat="1" ht="22.5" customHeight="1" hidden="1">
      <c r="A8" s="325"/>
      <c r="B8" s="325"/>
      <c r="C8" s="51" t="s">
        <v>254</v>
      </c>
      <c r="D8" s="325"/>
      <c r="E8" s="51" t="s">
        <v>254</v>
      </c>
      <c r="F8" s="325"/>
      <c r="G8" s="325"/>
      <c r="H8" s="325"/>
      <c r="I8" s="325"/>
      <c r="J8" s="326"/>
      <c r="K8" s="326"/>
      <c r="L8" s="54"/>
      <c r="M8" s="55">
        <f>(K8*L8)</f>
        <v>0</v>
      </c>
      <c r="N8" s="54"/>
      <c r="O8" s="56"/>
    </row>
    <row r="9" spans="1:15" s="4" customFormat="1" ht="62.25" customHeight="1">
      <c r="A9" s="20" t="s">
        <v>234</v>
      </c>
      <c r="B9" s="20"/>
      <c r="C9" s="57" t="s">
        <v>255</v>
      </c>
      <c r="D9" s="20"/>
      <c r="E9" s="57" t="s">
        <v>256</v>
      </c>
      <c r="F9" s="20" t="s">
        <v>36</v>
      </c>
      <c r="G9" s="58" t="s">
        <v>37</v>
      </c>
      <c r="H9" s="57" t="s">
        <v>257</v>
      </c>
      <c r="I9" s="57" t="s">
        <v>258</v>
      </c>
      <c r="J9" s="59">
        <v>0.97</v>
      </c>
      <c r="K9" s="59">
        <v>0.2</v>
      </c>
      <c r="L9" s="60"/>
      <c r="M9" s="61">
        <f>IF(L9=J9,K9,J9*K9)</f>
        <v>0.194</v>
      </c>
      <c r="N9" s="60"/>
      <c r="O9" s="60"/>
    </row>
    <row r="10" spans="1:15" s="4" customFormat="1" ht="76.5" customHeight="1">
      <c r="A10" s="20">
        <v>4</v>
      </c>
      <c r="B10" s="20"/>
      <c r="C10" s="62" t="s">
        <v>259</v>
      </c>
      <c r="D10" s="20"/>
      <c r="E10" s="57" t="s">
        <v>260</v>
      </c>
      <c r="F10" s="20" t="s">
        <v>36</v>
      </c>
      <c r="G10" s="58" t="s">
        <v>37</v>
      </c>
      <c r="H10" s="57" t="s">
        <v>261</v>
      </c>
      <c r="I10" s="57" t="s">
        <v>262</v>
      </c>
      <c r="J10" s="59">
        <v>0.75</v>
      </c>
      <c r="K10" s="59">
        <v>0.2</v>
      </c>
      <c r="L10" s="60"/>
      <c r="M10" s="61">
        <f>IF(L10=J10,K10,J10*K10)</f>
        <v>0.15000000000000002</v>
      </c>
      <c r="N10" s="60"/>
      <c r="O10" s="60"/>
    </row>
    <row r="11" spans="1:23" s="31" customFormat="1" ht="59.25" customHeight="1">
      <c r="A11" s="24">
        <v>4</v>
      </c>
      <c r="B11" s="25"/>
      <c r="C11" s="25" t="s">
        <v>495</v>
      </c>
      <c r="D11" s="25"/>
      <c r="E11" s="25" t="s">
        <v>496</v>
      </c>
      <c r="F11" s="24" t="s">
        <v>36</v>
      </c>
      <c r="G11" s="24" t="s">
        <v>37</v>
      </c>
      <c r="H11" s="25" t="s">
        <v>497</v>
      </c>
      <c r="I11" s="25" t="s">
        <v>275</v>
      </c>
      <c r="J11" s="302">
        <v>0.5</v>
      </c>
      <c r="K11" s="18">
        <v>0.2</v>
      </c>
      <c r="L11" s="60"/>
      <c r="M11" s="61">
        <f>IF(L11=J11,K11,J11*K11)</f>
        <v>0.1</v>
      </c>
      <c r="N11" s="60"/>
      <c r="O11" s="60"/>
      <c r="P11" s="79"/>
      <c r="Q11" s="79"/>
      <c r="R11" s="79"/>
      <c r="S11" s="79"/>
      <c r="T11" s="79"/>
      <c r="U11" s="79"/>
      <c r="V11" s="79"/>
      <c r="W11" s="79"/>
    </row>
    <row r="12" spans="1:23" s="4" customFormat="1" ht="37.5" customHeight="1">
      <c r="A12" s="20">
        <v>1</v>
      </c>
      <c r="B12" s="62"/>
      <c r="C12" s="62" t="s">
        <v>276</v>
      </c>
      <c r="D12" s="62"/>
      <c r="E12" s="62" t="s">
        <v>277</v>
      </c>
      <c r="F12" s="20" t="s">
        <v>36</v>
      </c>
      <c r="G12" s="20" t="s">
        <v>37</v>
      </c>
      <c r="H12" s="62" t="s">
        <v>278</v>
      </c>
      <c r="I12" s="62" t="s">
        <v>279</v>
      </c>
      <c r="J12" s="63">
        <v>1</v>
      </c>
      <c r="K12" s="63">
        <v>0.2</v>
      </c>
      <c r="L12" s="60"/>
      <c r="M12" s="61"/>
      <c r="N12" s="60"/>
      <c r="O12" s="60"/>
      <c r="P12" s="64"/>
      <c r="Q12" s="64"/>
      <c r="R12" s="64"/>
      <c r="S12" s="64"/>
      <c r="T12" s="64"/>
      <c r="U12" s="64"/>
      <c r="V12" s="64"/>
      <c r="W12" s="64"/>
    </row>
    <row r="13" spans="1:23" s="4" customFormat="1" ht="45" customHeight="1">
      <c r="A13" s="20">
        <v>2</v>
      </c>
      <c r="B13" s="62"/>
      <c r="C13" s="62" t="s">
        <v>280</v>
      </c>
      <c r="D13" s="62"/>
      <c r="E13" s="62" t="s">
        <v>281</v>
      </c>
      <c r="F13" s="20" t="s">
        <v>36</v>
      </c>
      <c r="G13" s="20" t="s">
        <v>37</v>
      </c>
      <c r="H13" s="62" t="s">
        <v>301</v>
      </c>
      <c r="I13" s="62" t="s">
        <v>302</v>
      </c>
      <c r="J13" s="63">
        <v>0.83</v>
      </c>
      <c r="K13" s="63">
        <v>0.2</v>
      </c>
      <c r="L13" s="60"/>
      <c r="M13" s="61"/>
      <c r="N13" s="60"/>
      <c r="O13" s="60"/>
      <c r="P13" s="64"/>
      <c r="Q13" s="64"/>
      <c r="R13" s="64"/>
      <c r="S13" s="64"/>
      <c r="T13" s="64"/>
      <c r="U13" s="64"/>
      <c r="V13" s="64"/>
      <c r="W13" s="64"/>
    </row>
    <row r="14" spans="1:23" s="4" customFormat="1" ht="12.75">
      <c r="A14" s="64"/>
      <c r="B14" s="64"/>
      <c r="C14" s="64"/>
      <c r="D14" s="64"/>
      <c r="E14" s="64"/>
      <c r="F14" s="64"/>
      <c r="G14" s="64"/>
      <c r="H14" s="64"/>
      <c r="I14" s="64"/>
      <c r="J14" s="64"/>
      <c r="K14" s="63">
        <f>SUM(K9:K13)</f>
        <v>1</v>
      </c>
      <c r="L14" s="65"/>
      <c r="M14" s="61">
        <f>SUM(M9:M13)</f>
        <v>0.44400000000000006</v>
      </c>
      <c r="N14" s="65"/>
      <c r="O14" s="65"/>
      <c r="P14" s="64"/>
      <c r="Q14" s="64"/>
      <c r="R14" s="64"/>
      <c r="S14" s="64"/>
      <c r="T14" s="64"/>
      <c r="U14" s="64"/>
      <c r="V14" s="64"/>
      <c r="W14" s="64"/>
    </row>
    <row r="15" spans="3:23" s="4" customFormat="1" ht="12.75">
      <c r="C15" s="64"/>
      <c r="D15" s="64"/>
      <c r="E15" s="64"/>
      <c r="F15" s="64"/>
      <c r="G15" s="64"/>
      <c r="H15" s="64"/>
      <c r="I15" s="64"/>
      <c r="J15" s="64"/>
      <c r="K15" s="64"/>
      <c r="L15" s="65"/>
      <c r="M15" s="66"/>
      <c r="N15" s="65"/>
      <c r="O15" s="65"/>
      <c r="P15" s="64"/>
      <c r="Q15" s="64"/>
      <c r="R15" s="64"/>
      <c r="S15" s="64"/>
      <c r="T15" s="64"/>
      <c r="U15" s="64"/>
      <c r="V15" s="64"/>
      <c r="W15" s="64"/>
    </row>
    <row r="16" spans="3:23" ht="14.25">
      <c r="C16" s="67"/>
      <c r="D16" s="67"/>
      <c r="E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5">
      <c r="C18" s="67"/>
      <c r="D18" s="67"/>
      <c r="E18" s="67"/>
      <c r="F18" s="67"/>
      <c r="G18" s="67"/>
      <c r="H18" s="67"/>
      <c r="I18" s="67"/>
      <c r="J18" s="67"/>
      <c r="K18" s="67"/>
      <c r="L18" s="70"/>
      <c r="M18" s="72"/>
      <c r="N18" s="70"/>
      <c r="O18" s="70"/>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sheetData>
  <mergeCells count="11">
    <mergeCell ref="J7:J8"/>
    <mergeCell ref="K7:K8"/>
    <mergeCell ref="A1:K1"/>
    <mergeCell ref="A2:K2"/>
    <mergeCell ref="A7:A8"/>
    <mergeCell ref="B7:B8"/>
    <mergeCell ref="D7:D8"/>
    <mergeCell ref="F7:F8"/>
    <mergeCell ref="G7:G8"/>
    <mergeCell ref="H7:H8"/>
    <mergeCell ref="I7:I8"/>
  </mergeCells>
  <printOptions/>
  <pageMargins left="0.75" right="0.75" top="1" bottom="1" header="0" footer="0"/>
  <pageSetup horizontalDpi="600" verticalDpi="600" orientation="landscape" paperSize="14" scale="70" r:id="rId1"/>
</worksheet>
</file>

<file path=xl/worksheets/sheet24.xml><?xml version="1.0" encoding="utf-8"?>
<worksheet xmlns="http://schemas.openxmlformats.org/spreadsheetml/2006/main" xmlns:r="http://schemas.openxmlformats.org/officeDocument/2006/relationships">
  <dimension ref="A1:U24"/>
  <sheetViews>
    <sheetView workbookViewId="0" topLeftCell="B6">
      <selection activeCell="F7" sqref="F7"/>
    </sheetView>
  </sheetViews>
  <sheetFormatPr defaultColWidth="11.421875" defaultRowHeight="12.75"/>
  <cols>
    <col min="1" max="1" width="14.00390625" style="6" customWidth="1"/>
    <col min="2" max="2" width="28.28125" style="6" customWidth="1"/>
    <col min="3" max="3" width="42.8515625" style="6" customWidth="1"/>
    <col min="4" max="4" width="11.7109375" style="7" customWidth="1"/>
    <col min="5" max="5" width="16.28125" style="73" customWidth="1"/>
    <col min="6" max="6" width="36.7109375" style="6" customWidth="1"/>
    <col min="7" max="7" width="29.00390625" style="6" customWidth="1"/>
    <col min="8" max="9" width="11.421875" style="6" customWidth="1"/>
    <col min="10" max="10" width="13.8515625" style="6" hidden="1" customWidth="1"/>
    <col min="11" max="11" width="13.7109375" style="6" hidden="1" customWidth="1"/>
    <col min="12" max="13" width="28.7109375" style="6" hidden="1" customWidth="1"/>
    <col min="14" max="14" width="17.140625" style="6" customWidth="1"/>
    <col min="15" max="16384" width="11.421875" style="6" customWidth="1"/>
  </cols>
  <sheetData>
    <row r="1" spans="1:9" s="5" customFormat="1" ht="15">
      <c r="A1" s="328" t="s">
        <v>241</v>
      </c>
      <c r="B1" s="328"/>
      <c r="C1" s="328"/>
      <c r="D1" s="328"/>
      <c r="E1" s="328"/>
      <c r="F1" s="328"/>
      <c r="G1" s="328"/>
      <c r="H1" s="328"/>
      <c r="I1" s="328"/>
    </row>
    <row r="2" spans="1:5" s="5" customFormat="1" ht="15">
      <c r="A2" s="5" t="s">
        <v>242</v>
      </c>
      <c r="B2" s="5" t="s">
        <v>526</v>
      </c>
      <c r="D2" s="48"/>
      <c r="E2" s="50"/>
    </row>
    <row r="3" spans="1:5" s="5" customFormat="1" ht="15">
      <c r="A3" s="5" t="s">
        <v>244</v>
      </c>
      <c r="B3" s="5" t="s">
        <v>93</v>
      </c>
      <c r="D3" s="48"/>
      <c r="E3" s="50"/>
    </row>
    <row r="4" spans="1:14" s="37" customFormat="1" ht="141" customHeight="1">
      <c r="A4" s="325" t="s">
        <v>246</v>
      </c>
      <c r="B4" s="163" t="s">
        <v>693</v>
      </c>
      <c r="C4" s="163" t="s">
        <v>694</v>
      </c>
      <c r="D4" s="325" t="s">
        <v>695</v>
      </c>
      <c r="E4" s="325" t="s">
        <v>26</v>
      </c>
      <c r="F4" s="325" t="s">
        <v>27</v>
      </c>
      <c r="G4" s="325" t="s">
        <v>28</v>
      </c>
      <c r="H4" s="325" t="s">
        <v>249</v>
      </c>
      <c r="I4" s="325" t="s">
        <v>31</v>
      </c>
      <c r="J4" s="275" t="s">
        <v>250</v>
      </c>
      <c r="K4" s="275" t="s">
        <v>251</v>
      </c>
      <c r="L4" s="275" t="s">
        <v>252</v>
      </c>
      <c r="M4" s="276" t="s">
        <v>253</v>
      </c>
      <c r="N4" s="325" t="s">
        <v>384</v>
      </c>
    </row>
    <row r="5" spans="1:14" s="5" customFormat="1" ht="22.5" customHeight="1" hidden="1">
      <c r="A5" s="325"/>
      <c r="B5" s="51" t="s">
        <v>254</v>
      </c>
      <c r="C5" s="51" t="s">
        <v>254</v>
      </c>
      <c r="D5" s="325"/>
      <c r="E5" s="325"/>
      <c r="F5" s="325"/>
      <c r="G5" s="325"/>
      <c r="H5" s="326"/>
      <c r="I5" s="326"/>
      <c r="J5" s="54"/>
      <c r="K5" s="55">
        <f>(I5*J5)</f>
        <v>0</v>
      </c>
      <c r="L5" s="54"/>
      <c r="M5" s="153"/>
      <c r="N5" s="325"/>
    </row>
    <row r="6" spans="1:14" s="12" customFormat="1" ht="72.75" customHeight="1">
      <c r="A6" s="85">
        <v>1</v>
      </c>
      <c r="B6" s="86" t="s">
        <v>94</v>
      </c>
      <c r="C6" s="86" t="s">
        <v>95</v>
      </c>
      <c r="D6" s="85" t="s">
        <v>96</v>
      </c>
      <c r="E6" s="85" t="s">
        <v>97</v>
      </c>
      <c r="F6" s="86" t="s">
        <v>98</v>
      </c>
      <c r="G6" s="87" t="s">
        <v>543</v>
      </c>
      <c r="H6" s="88">
        <v>1</v>
      </c>
      <c r="I6" s="88">
        <v>0.12</v>
      </c>
      <c r="J6" s="89">
        <v>1</v>
      </c>
      <c r="K6" s="90">
        <f>(I6*J6)</f>
        <v>0.12</v>
      </c>
      <c r="L6" s="91"/>
      <c r="M6" s="259"/>
      <c r="N6" s="265"/>
    </row>
    <row r="7" spans="1:14" s="12" customFormat="1" ht="87.75" customHeight="1">
      <c r="A7" s="85">
        <v>1</v>
      </c>
      <c r="B7" s="86" t="s">
        <v>544</v>
      </c>
      <c r="C7" s="86" t="s">
        <v>545</v>
      </c>
      <c r="D7" s="85" t="s">
        <v>96</v>
      </c>
      <c r="E7" s="85" t="s">
        <v>97</v>
      </c>
      <c r="F7" s="287" t="s">
        <v>557</v>
      </c>
      <c r="G7" s="87" t="s">
        <v>546</v>
      </c>
      <c r="H7" s="88">
        <v>0.6</v>
      </c>
      <c r="I7" s="88">
        <v>0.12</v>
      </c>
      <c r="J7" s="89">
        <v>0.8418</v>
      </c>
      <c r="K7" s="90">
        <f>(I7*J7)</f>
        <v>0.101016</v>
      </c>
      <c r="L7" s="91"/>
      <c r="M7" s="263"/>
      <c r="N7" s="262"/>
    </row>
    <row r="8" spans="1:14" s="12" customFormat="1" ht="59.25" customHeight="1">
      <c r="A8" s="85">
        <v>1</v>
      </c>
      <c r="B8" s="86" t="s">
        <v>547</v>
      </c>
      <c r="C8" s="86" t="s">
        <v>797</v>
      </c>
      <c r="D8" s="85" t="s">
        <v>96</v>
      </c>
      <c r="E8" s="85" t="s">
        <v>97</v>
      </c>
      <c r="F8" s="86" t="s">
        <v>798</v>
      </c>
      <c r="G8" s="87" t="s">
        <v>799</v>
      </c>
      <c r="H8" s="88">
        <v>1</v>
      </c>
      <c r="I8" s="88">
        <v>0.12</v>
      </c>
      <c r="J8" s="89">
        <v>0.8719</v>
      </c>
      <c r="K8" s="90">
        <f>(I8*J8)</f>
        <v>0.104628</v>
      </c>
      <c r="L8" s="91" t="s">
        <v>103</v>
      </c>
      <c r="M8" s="263"/>
      <c r="N8" s="262"/>
    </row>
    <row r="9" spans="1:21" ht="72.75" customHeight="1">
      <c r="A9" s="92">
        <v>2</v>
      </c>
      <c r="B9" s="93" t="s">
        <v>104</v>
      </c>
      <c r="C9" s="93" t="s">
        <v>227</v>
      </c>
      <c r="D9" s="92" t="s">
        <v>96</v>
      </c>
      <c r="E9" s="92" t="s">
        <v>97</v>
      </c>
      <c r="F9" s="93" t="s">
        <v>105</v>
      </c>
      <c r="G9" s="93" t="s">
        <v>106</v>
      </c>
      <c r="H9" s="94">
        <v>0.3</v>
      </c>
      <c r="I9" s="94">
        <v>0.1</v>
      </c>
      <c r="J9" s="91"/>
      <c r="K9" s="90">
        <f>SUM(K6:K8)</f>
        <v>0.325644</v>
      </c>
      <c r="L9" s="91"/>
      <c r="M9" s="259"/>
      <c r="N9" s="93"/>
      <c r="O9" s="67"/>
      <c r="P9" s="67"/>
      <c r="Q9" s="67"/>
      <c r="R9" s="67"/>
      <c r="S9" s="67"/>
      <c r="T9" s="67"/>
      <c r="U9" s="67"/>
    </row>
    <row r="10" spans="1:14" s="12" customFormat="1" ht="66.75" customHeight="1">
      <c r="A10" s="95">
        <v>2</v>
      </c>
      <c r="B10" s="96" t="s">
        <v>107</v>
      </c>
      <c r="C10" s="86" t="s">
        <v>108</v>
      </c>
      <c r="D10" s="85" t="s">
        <v>109</v>
      </c>
      <c r="E10" s="85" t="s">
        <v>110</v>
      </c>
      <c r="F10" s="86" t="s">
        <v>111</v>
      </c>
      <c r="G10" s="87" t="s">
        <v>146</v>
      </c>
      <c r="H10" s="88">
        <v>0.98</v>
      </c>
      <c r="I10" s="88">
        <v>0.12</v>
      </c>
      <c r="J10" s="89">
        <v>0.3642</v>
      </c>
      <c r="K10" s="90">
        <f>(I10*J10)</f>
        <v>0.043704</v>
      </c>
      <c r="L10" s="91" t="s">
        <v>147</v>
      </c>
      <c r="M10" s="259" t="s">
        <v>148</v>
      </c>
      <c r="N10" s="262"/>
    </row>
    <row r="11" spans="1:14" ht="42.75" hidden="1">
      <c r="A11" s="71"/>
      <c r="B11" s="96" t="s">
        <v>149</v>
      </c>
      <c r="C11" s="86" t="s">
        <v>150</v>
      </c>
      <c r="D11" s="85" t="s">
        <v>96</v>
      </c>
      <c r="E11" s="85" t="s">
        <v>97</v>
      </c>
      <c r="F11" s="86" t="s">
        <v>151</v>
      </c>
      <c r="G11" s="87"/>
      <c r="H11" s="88"/>
      <c r="I11" s="88"/>
      <c r="J11" s="89"/>
      <c r="K11" s="90"/>
      <c r="L11" s="91"/>
      <c r="M11" s="259"/>
      <c r="N11" s="261"/>
    </row>
    <row r="12" spans="1:14" s="12" customFormat="1" ht="103.5" customHeight="1">
      <c r="A12" s="85">
        <v>5</v>
      </c>
      <c r="B12" s="96" t="s">
        <v>152</v>
      </c>
      <c r="C12" s="86" t="s">
        <v>25</v>
      </c>
      <c r="D12" s="85" t="s">
        <v>96</v>
      </c>
      <c r="E12" s="85" t="s">
        <v>97</v>
      </c>
      <c r="F12" s="86" t="s">
        <v>461</v>
      </c>
      <c r="G12" s="87" t="s">
        <v>462</v>
      </c>
      <c r="H12" s="88" t="s">
        <v>558</v>
      </c>
      <c r="I12" s="88">
        <v>0.1</v>
      </c>
      <c r="J12" s="89">
        <v>0.3093</v>
      </c>
      <c r="K12" s="90">
        <f>(I12*J12)</f>
        <v>0.030930000000000003</v>
      </c>
      <c r="L12" s="91" t="s">
        <v>463</v>
      </c>
      <c r="M12" s="259" t="s">
        <v>464</v>
      </c>
      <c r="N12" s="262"/>
    </row>
    <row r="13" spans="1:14" s="107" customFormat="1" ht="42.75" hidden="1">
      <c r="A13" s="97">
        <v>5</v>
      </c>
      <c r="B13" s="98" t="s">
        <v>465</v>
      </c>
      <c r="C13" s="99" t="s">
        <v>466</v>
      </c>
      <c r="D13" s="100" t="s">
        <v>96</v>
      </c>
      <c r="E13" s="100" t="s">
        <v>97</v>
      </c>
      <c r="F13" s="98" t="s">
        <v>467</v>
      </c>
      <c r="G13" s="102" t="s">
        <v>468</v>
      </c>
      <c r="H13" s="103"/>
      <c r="I13" s="103">
        <v>0.1</v>
      </c>
      <c r="J13" s="104">
        <v>0.3378</v>
      </c>
      <c r="K13" s="105">
        <f>(I13*J13)</f>
        <v>0.03378</v>
      </c>
      <c r="L13" s="106" t="s">
        <v>469</v>
      </c>
      <c r="M13" s="264" t="s">
        <v>470</v>
      </c>
      <c r="N13" s="266"/>
    </row>
    <row r="14" spans="1:14" s="12" customFormat="1" ht="63.75" customHeight="1">
      <c r="A14" s="108">
        <v>5</v>
      </c>
      <c r="B14" s="86" t="s">
        <v>709</v>
      </c>
      <c r="C14" s="96" t="s">
        <v>653</v>
      </c>
      <c r="D14" s="85" t="s">
        <v>96</v>
      </c>
      <c r="E14" s="85" t="s">
        <v>110</v>
      </c>
      <c r="F14" s="86" t="s">
        <v>654</v>
      </c>
      <c r="G14" s="109" t="s">
        <v>655</v>
      </c>
      <c r="H14" s="88">
        <v>1</v>
      </c>
      <c r="I14" s="88">
        <v>0.1</v>
      </c>
      <c r="J14" s="89"/>
      <c r="K14" s="90"/>
      <c r="L14" s="91"/>
      <c r="M14" s="259"/>
      <c r="N14" s="262"/>
    </row>
    <row r="15" spans="1:14" s="12" customFormat="1" ht="92.25" customHeight="1">
      <c r="A15" s="85" t="s">
        <v>656</v>
      </c>
      <c r="B15" s="96" t="s">
        <v>657</v>
      </c>
      <c r="C15" s="86" t="s">
        <v>207</v>
      </c>
      <c r="D15" s="85" t="s">
        <v>96</v>
      </c>
      <c r="E15" s="85" t="s">
        <v>97</v>
      </c>
      <c r="F15" s="86" t="s">
        <v>208</v>
      </c>
      <c r="G15" s="87" t="s">
        <v>209</v>
      </c>
      <c r="H15" s="88">
        <v>0.95</v>
      </c>
      <c r="I15" s="88">
        <v>0.12</v>
      </c>
      <c r="J15" s="89">
        <v>1</v>
      </c>
      <c r="K15" s="90">
        <f>(I15*J15)</f>
        <v>0.12</v>
      </c>
      <c r="L15" s="91"/>
      <c r="M15" s="263"/>
      <c r="N15" s="262"/>
    </row>
    <row r="16" spans="1:21" ht="75.75" customHeight="1">
      <c r="A16" s="92">
        <v>6</v>
      </c>
      <c r="B16" s="93" t="s">
        <v>210</v>
      </c>
      <c r="C16" s="93" t="s">
        <v>211</v>
      </c>
      <c r="D16" s="92" t="s">
        <v>96</v>
      </c>
      <c r="E16" s="92" t="s">
        <v>212</v>
      </c>
      <c r="F16" s="93" t="s">
        <v>213</v>
      </c>
      <c r="G16" s="110" t="s">
        <v>214</v>
      </c>
      <c r="H16" s="94">
        <v>0.75</v>
      </c>
      <c r="I16" s="94">
        <v>0.1</v>
      </c>
      <c r="J16" s="91"/>
      <c r="K16" s="90">
        <f>IF(J16=H16,I16,H16*I16)</f>
        <v>0.07500000000000001</v>
      </c>
      <c r="L16" s="91"/>
      <c r="M16" s="259"/>
      <c r="N16" s="93"/>
      <c r="O16" s="67"/>
      <c r="P16" s="67"/>
      <c r="Q16" s="67"/>
      <c r="R16" s="67"/>
      <c r="S16" s="67"/>
      <c r="T16" s="67"/>
      <c r="U16" s="67"/>
    </row>
    <row r="17" spans="2:21" ht="14.25">
      <c r="B17" s="67"/>
      <c r="C17" s="67"/>
      <c r="D17" s="67"/>
      <c r="E17" s="67"/>
      <c r="F17" s="67"/>
      <c r="G17" s="67"/>
      <c r="H17" s="67"/>
      <c r="I17" s="94">
        <f>SUM(I16,I15,I14,I12,I10,I9,I8,I7,I6)</f>
        <v>1</v>
      </c>
      <c r="J17" s="67"/>
      <c r="K17" s="67"/>
      <c r="L17" s="67"/>
      <c r="M17" s="67"/>
      <c r="N17" s="93"/>
      <c r="O17" s="67"/>
      <c r="P17" s="67"/>
      <c r="Q17" s="67"/>
      <c r="R17" s="67"/>
      <c r="S17" s="67"/>
      <c r="T17" s="67"/>
      <c r="U17" s="67"/>
    </row>
    <row r="18" spans="2:21" ht="14.25">
      <c r="B18" s="67"/>
      <c r="C18" s="67"/>
      <c r="D18" s="67"/>
      <c r="E18" s="67"/>
      <c r="F18" s="67"/>
      <c r="G18" s="67"/>
      <c r="H18" s="67"/>
      <c r="I18" s="67"/>
      <c r="J18" s="67"/>
      <c r="K18" s="67"/>
      <c r="L18" s="67"/>
      <c r="M18" s="67"/>
      <c r="N18" s="67"/>
      <c r="O18" s="67"/>
      <c r="P18" s="67"/>
      <c r="Q18" s="67"/>
      <c r="R18" s="67"/>
      <c r="S18" s="67"/>
      <c r="T18" s="67"/>
      <c r="U18" s="67"/>
    </row>
    <row r="19" spans="2:21" ht="14.25">
      <c r="B19" s="67"/>
      <c r="C19" s="67"/>
      <c r="D19" s="67"/>
      <c r="E19" s="67"/>
      <c r="F19" s="67"/>
      <c r="G19" s="67"/>
      <c r="H19" s="67"/>
      <c r="I19" s="67"/>
      <c r="J19" s="67"/>
      <c r="K19" s="67"/>
      <c r="L19" s="67"/>
      <c r="M19" s="67"/>
      <c r="N19" s="67"/>
      <c r="O19" s="67"/>
      <c r="P19" s="67"/>
      <c r="Q19" s="67"/>
      <c r="R19" s="67"/>
      <c r="S19" s="67"/>
      <c r="T19" s="67"/>
      <c r="U19" s="67"/>
    </row>
    <row r="20" spans="2:21" ht="14.25">
      <c r="B20" s="67"/>
      <c r="C20" s="67"/>
      <c r="D20" s="67"/>
      <c r="E20" s="67"/>
      <c r="F20" s="67"/>
      <c r="G20" s="67"/>
      <c r="H20" s="67"/>
      <c r="I20" s="67"/>
      <c r="J20" s="67"/>
      <c r="K20" s="67"/>
      <c r="L20" s="67"/>
      <c r="M20" s="67"/>
      <c r="N20" s="67"/>
      <c r="O20" s="67"/>
      <c r="P20" s="67"/>
      <c r="Q20" s="67"/>
      <c r="R20" s="67"/>
      <c r="S20" s="67"/>
      <c r="T20" s="67"/>
      <c r="U20" s="67"/>
    </row>
    <row r="21" spans="2:21" ht="14.25">
      <c r="B21" s="67"/>
      <c r="C21" s="67"/>
      <c r="D21" s="67"/>
      <c r="E21" s="67"/>
      <c r="F21" s="67"/>
      <c r="G21" s="67"/>
      <c r="H21" s="67"/>
      <c r="I21" s="67"/>
      <c r="J21" s="67"/>
      <c r="K21" s="67"/>
      <c r="L21" s="67"/>
      <c r="M21" s="67"/>
      <c r="N21" s="67"/>
      <c r="O21" s="67"/>
      <c r="P21" s="67"/>
      <c r="Q21" s="67"/>
      <c r="R21" s="67"/>
      <c r="S21" s="67"/>
      <c r="T21" s="67"/>
      <c r="U21" s="67"/>
    </row>
    <row r="22" spans="2:21" ht="14.25">
      <c r="B22" s="67"/>
      <c r="C22" s="67"/>
      <c r="D22" s="67"/>
      <c r="E22" s="67"/>
      <c r="F22" s="67"/>
      <c r="G22" s="67"/>
      <c r="H22" s="67"/>
      <c r="I22" s="67"/>
      <c r="J22" s="67"/>
      <c r="K22" s="67"/>
      <c r="L22" s="67"/>
      <c r="M22" s="67"/>
      <c r="N22" s="67"/>
      <c r="O22" s="67"/>
      <c r="P22" s="67"/>
      <c r="Q22" s="67"/>
      <c r="R22" s="67"/>
      <c r="S22" s="67"/>
      <c r="T22" s="67"/>
      <c r="U22" s="67"/>
    </row>
    <row r="23" spans="2:21" ht="14.25">
      <c r="B23" s="67"/>
      <c r="C23" s="67"/>
      <c r="D23" s="67"/>
      <c r="E23" s="67"/>
      <c r="F23" s="67"/>
      <c r="G23" s="67"/>
      <c r="H23" s="67"/>
      <c r="I23" s="67"/>
      <c r="J23" s="67"/>
      <c r="K23" s="67"/>
      <c r="L23" s="67"/>
      <c r="M23" s="67"/>
      <c r="N23" s="67"/>
      <c r="O23" s="67"/>
      <c r="P23" s="67"/>
      <c r="Q23" s="67"/>
      <c r="R23" s="67"/>
      <c r="S23" s="67"/>
      <c r="T23" s="67"/>
      <c r="U23" s="67"/>
    </row>
    <row r="24" spans="2:21" ht="14.25">
      <c r="B24" s="67"/>
      <c r="C24" s="67"/>
      <c r="D24" s="67"/>
      <c r="E24" s="67"/>
      <c r="F24" s="67"/>
      <c r="G24" s="67"/>
      <c r="H24" s="67"/>
      <c r="I24" s="67"/>
      <c r="J24" s="67"/>
      <c r="K24" s="67"/>
      <c r="L24" s="67"/>
      <c r="M24" s="67"/>
      <c r="N24" s="67"/>
      <c r="O24" s="67"/>
      <c r="P24" s="67"/>
      <c r="Q24" s="67"/>
      <c r="R24" s="67"/>
      <c r="S24" s="67"/>
      <c r="T24" s="67"/>
      <c r="U24" s="67"/>
    </row>
  </sheetData>
  <mergeCells count="9">
    <mergeCell ref="H4:H5"/>
    <mergeCell ref="I4:I5"/>
    <mergeCell ref="N4:N5"/>
    <mergeCell ref="A1:I1"/>
    <mergeCell ref="A4:A5"/>
    <mergeCell ref="D4:D5"/>
    <mergeCell ref="E4:E5"/>
    <mergeCell ref="F4:F5"/>
    <mergeCell ref="G4:G5"/>
  </mergeCells>
  <printOptions/>
  <pageMargins left="0.1968503937007874" right="0.1968503937007874" top="0" bottom="0" header="0" footer="0"/>
  <pageSetup horizontalDpi="600" verticalDpi="600" orientation="landscape" paperSize="14" scale="70" r:id="rId1"/>
</worksheet>
</file>

<file path=xl/worksheets/sheet25.xml><?xml version="1.0" encoding="utf-8"?>
<worksheet xmlns="http://schemas.openxmlformats.org/spreadsheetml/2006/main" xmlns:r="http://schemas.openxmlformats.org/officeDocument/2006/relationships">
  <dimension ref="A1:L26"/>
  <sheetViews>
    <sheetView workbookViewId="0" topLeftCell="C2">
      <selection activeCell="F12" sqref="F12"/>
    </sheetView>
  </sheetViews>
  <sheetFormatPr defaultColWidth="11.421875" defaultRowHeight="12.75"/>
  <cols>
    <col min="1" max="1" width="10.28125" style="4" customWidth="1"/>
    <col min="2" max="2" width="34.8515625" style="4" customWidth="1"/>
    <col min="3" max="3" width="54.8515625" style="4" customWidth="1"/>
    <col min="4" max="4" width="10.7109375" style="4" customWidth="1"/>
    <col min="5" max="5" width="11.140625" style="4" customWidth="1"/>
    <col min="6" max="6" width="38.28125" style="4" customWidth="1"/>
    <col min="7" max="7" width="28.7109375" style="4" customWidth="1"/>
    <col min="8" max="8" width="7.8515625" style="4" customWidth="1"/>
    <col min="9" max="9" width="7.7109375" style="4" customWidth="1"/>
    <col min="10" max="10" width="5.57421875" style="4" hidden="1" customWidth="1"/>
    <col min="11" max="11" width="10.421875" style="4" hidden="1" customWidth="1"/>
    <col min="12" max="16384" width="11.421875" style="4" customWidth="1"/>
  </cols>
  <sheetData>
    <row r="1" spans="1:7" s="1" customFormat="1" ht="15.75">
      <c r="A1" s="327" t="s">
        <v>689</v>
      </c>
      <c r="B1" s="327"/>
      <c r="C1" s="327"/>
      <c r="D1" s="327"/>
      <c r="E1" s="327"/>
      <c r="F1" s="327"/>
      <c r="G1" s="327"/>
    </row>
    <row r="2" spans="1:7" s="6" customFormat="1" ht="15">
      <c r="A2" s="5" t="s">
        <v>67</v>
      </c>
      <c r="B2" s="5" t="s">
        <v>68</v>
      </c>
      <c r="D2" s="48"/>
      <c r="E2" s="48"/>
      <c r="F2" s="48"/>
      <c r="G2" s="48"/>
    </row>
    <row r="3" spans="1:7" s="6" customFormat="1" ht="15">
      <c r="A3" s="320" t="s">
        <v>69</v>
      </c>
      <c r="B3" s="320"/>
      <c r="C3" s="321"/>
      <c r="D3" s="48"/>
      <c r="E3" s="48"/>
      <c r="F3" s="48"/>
      <c r="G3" s="48"/>
    </row>
    <row r="4" spans="1:12" s="6" customFormat="1" ht="120.75" customHeight="1">
      <c r="A4" s="51" t="s">
        <v>692</v>
      </c>
      <c r="B4" s="51" t="s">
        <v>693</v>
      </c>
      <c r="C4" s="51" t="s">
        <v>694</v>
      </c>
      <c r="D4" s="51" t="s">
        <v>695</v>
      </c>
      <c r="E4" s="51" t="s">
        <v>26</v>
      </c>
      <c r="F4" s="51" t="s">
        <v>27</v>
      </c>
      <c r="G4" s="51" t="s">
        <v>28</v>
      </c>
      <c r="H4" s="11" t="s">
        <v>29</v>
      </c>
      <c r="I4" s="11" t="s">
        <v>31</v>
      </c>
      <c r="J4" s="11" t="s">
        <v>32</v>
      </c>
      <c r="K4" s="267" t="s">
        <v>33</v>
      </c>
      <c r="L4" s="11" t="s">
        <v>384</v>
      </c>
    </row>
    <row r="5" spans="1:12" ht="98.25" customHeight="1">
      <c r="A5" s="24" t="s">
        <v>234</v>
      </c>
      <c r="B5" s="77" t="s">
        <v>70</v>
      </c>
      <c r="C5" s="180" t="s">
        <v>71</v>
      </c>
      <c r="D5" s="58" t="s">
        <v>36</v>
      </c>
      <c r="E5" s="58" t="s">
        <v>37</v>
      </c>
      <c r="F5" s="286" t="s">
        <v>559</v>
      </c>
      <c r="G5" s="181" t="s">
        <v>72</v>
      </c>
      <c r="H5" s="182">
        <v>1</v>
      </c>
      <c r="I5" s="182">
        <v>0.1</v>
      </c>
      <c r="J5" s="183"/>
      <c r="K5" s="268"/>
      <c r="L5" s="23"/>
    </row>
    <row r="6" spans="1:12" s="31" customFormat="1" ht="72.75" customHeight="1">
      <c r="A6" s="76">
        <v>1</v>
      </c>
      <c r="B6" s="77" t="s">
        <v>73</v>
      </c>
      <c r="C6" s="77" t="s">
        <v>74</v>
      </c>
      <c r="D6" s="76" t="s">
        <v>36</v>
      </c>
      <c r="E6" s="58" t="s">
        <v>37</v>
      </c>
      <c r="F6" s="77" t="s">
        <v>75</v>
      </c>
      <c r="G6" s="184" t="s">
        <v>61</v>
      </c>
      <c r="H6" s="182">
        <v>0.8</v>
      </c>
      <c r="I6" s="182">
        <v>0.1</v>
      </c>
      <c r="J6" s="183"/>
      <c r="K6" s="269"/>
      <c r="L6" s="30"/>
    </row>
    <row r="7" spans="1:12" ht="59.25" customHeight="1">
      <c r="A7" s="58">
        <v>1</v>
      </c>
      <c r="B7" s="77" t="s">
        <v>73</v>
      </c>
      <c r="C7" s="57" t="s">
        <v>76</v>
      </c>
      <c r="D7" s="58" t="s">
        <v>36</v>
      </c>
      <c r="E7" s="58" t="s">
        <v>37</v>
      </c>
      <c r="F7" s="286" t="s">
        <v>560</v>
      </c>
      <c r="G7" s="125" t="s">
        <v>563</v>
      </c>
      <c r="H7" s="185">
        <v>1</v>
      </c>
      <c r="I7" s="185">
        <v>0.15</v>
      </c>
      <c r="J7" s="183"/>
      <c r="K7" s="268"/>
      <c r="L7" s="23"/>
    </row>
    <row r="8" spans="1:12" ht="51" customHeight="1">
      <c r="A8" s="58">
        <v>1</v>
      </c>
      <c r="B8" s="57" t="s">
        <v>77</v>
      </c>
      <c r="C8" s="57" t="s">
        <v>739</v>
      </c>
      <c r="D8" s="58" t="s">
        <v>36</v>
      </c>
      <c r="E8" s="58" t="s">
        <v>37</v>
      </c>
      <c r="F8" s="57" t="s">
        <v>561</v>
      </c>
      <c r="G8" s="125" t="s">
        <v>740</v>
      </c>
      <c r="H8" s="185">
        <v>0.9</v>
      </c>
      <c r="I8" s="185">
        <v>0.1</v>
      </c>
      <c r="J8" s="183"/>
      <c r="K8" s="268"/>
      <c r="L8" s="23"/>
    </row>
    <row r="9" spans="1:12" ht="71.25" customHeight="1">
      <c r="A9" s="20">
        <v>5</v>
      </c>
      <c r="B9" s="57" t="s">
        <v>741</v>
      </c>
      <c r="C9" s="57" t="s">
        <v>742</v>
      </c>
      <c r="D9" s="58" t="s">
        <v>36</v>
      </c>
      <c r="E9" s="58" t="s">
        <v>37</v>
      </c>
      <c r="F9" s="57" t="s">
        <v>743</v>
      </c>
      <c r="G9" s="57" t="s">
        <v>744</v>
      </c>
      <c r="H9" s="185">
        <v>0.9</v>
      </c>
      <c r="I9" s="185">
        <v>0.1</v>
      </c>
      <c r="J9" s="183"/>
      <c r="K9" s="268"/>
      <c r="L9" s="23"/>
    </row>
    <row r="10" spans="1:12" ht="69.75" customHeight="1">
      <c r="A10" s="24" t="s">
        <v>234</v>
      </c>
      <c r="B10" s="57" t="s">
        <v>745</v>
      </c>
      <c r="C10" s="101" t="s">
        <v>746</v>
      </c>
      <c r="D10" s="58" t="s">
        <v>36</v>
      </c>
      <c r="E10" s="58" t="s">
        <v>37</v>
      </c>
      <c r="F10" s="57" t="s">
        <v>747</v>
      </c>
      <c r="G10" s="123" t="s">
        <v>431</v>
      </c>
      <c r="H10" s="185">
        <v>0.9</v>
      </c>
      <c r="I10" s="185">
        <v>0.15</v>
      </c>
      <c r="J10" s="183"/>
      <c r="K10" s="268"/>
      <c r="L10" s="23"/>
    </row>
    <row r="11" spans="1:12" ht="79.5" customHeight="1">
      <c r="A11" s="24" t="s">
        <v>234</v>
      </c>
      <c r="B11" s="57" t="s">
        <v>748</v>
      </c>
      <c r="C11" s="57" t="s">
        <v>749</v>
      </c>
      <c r="D11" s="58" t="s">
        <v>36</v>
      </c>
      <c r="E11" s="58" t="s">
        <v>37</v>
      </c>
      <c r="F11" s="57" t="s">
        <v>79</v>
      </c>
      <c r="G11" s="125" t="s">
        <v>430</v>
      </c>
      <c r="H11" s="185">
        <v>1</v>
      </c>
      <c r="I11" s="185">
        <v>0.1</v>
      </c>
      <c r="J11" s="183"/>
      <c r="K11" s="268"/>
      <c r="L11" s="23"/>
    </row>
    <row r="12" spans="1:12" ht="51.75" customHeight="1">
      <c r="A12" s="24" t="s">
        <v>234</v>
      </c>
      <c r="B12" s="57" t="s">
        <v>80</v>
      </c>
      <c r="C12" s="186" t="s">
        <v>8</v>
      </c>
      <c r="D12" s="58" t="s">
        <v>36</v>
      </c>
      <c r="E12" s="58" t="s">
        <v>81</v>
      </c>
      <c r="F12" s="303" t="s">
        <v>562</v>
      </c>
      <c r="G12" s="125" t="s">
        <v>82</v>
      </c>
      <c r="H12" s="185">
        <v>0.9</v>
      </c>
      <c r="I12" s="185">
        <v>0.1</v>
      </c>
      <c r="J12" s="183"/>
      <c r="K12" s="268"/>
      <c r="L12" s="23"/>
    </row>
    <row r="13" spans="1:12" s="31" customFormat="1" ht="95.25" customHeight="1">
      <c r="A13" s="24" t="s">
        <v>234</v>
      </c>
      <c r="B13" s="77" t="s">
        <v>748</v>
      </c>
      <c r="C13" s="57" t="s">
        <v>83</v>
      </c>
      <c r="D13" s="76" t="s">
        <v>36</v>
      </c>
      <c r="E13" s="58" t="s">
        <v>37</v>
      </c>
      <c r="F13" s="77" t="s">
        <v>84</v>
      </c>
      <c r="G13" s="77" t="s">
        <v>258</v>
      </c>
      <c r="H13" s="182">
        <v>0.9</v>
      </c>
      <c r="I13" s="182">
        <v>0.1</v>
      </c>
      <c r="J13" s="183"/>
      <c r="K13" s="269"/>
      <c r="L13" s="30"/>
    </row>
    <row r="14" spans="8:12" ht="12.75">
      <c r="H14" s="9"/>
      <c r="I14" s="42">
        <f>SUM(I5:I13)</f>
        <v>0.9999999999999999</v>
      </c>
      <c r="L14" s="23"/>
    </row>
    <row r="26" ht="12.75">
      <c r="G26" s="187"/>
    </row>
  </sheetData>
  <mergeCells count="2">
    <mergeCell ref="A1:G1"/>
    <mergeCell ref="A3:C3"/>
  </mergeCells>
  <printOptions/>
  <pageMargins left="0.1968503937007874" right="0.1968503937007874" top="0.1968503937007874" bottom="0.1968503937007874" header="0" footer="0"/>
  <pageSetup horizontalDpi="600" verticalDpi="600" orientation="landscape" paperSize="14" scale="70" r:id="rId1"/>
</worksheet>
</file>

<file path=xl/worksheets/sheet26.xml><?xml version="1.0" encoding="utf-8"?>
<worksheet xmlns="http://schemas.openxmlformats.org/spreadsheetml/2006/main" xmlns:r="http://schemas.openxmlformats.org/officeDocument/2006/relationships">
  <dimension ref="A1:W30"/>
  <sheetViews>
    <sheetView workbookViewId="0" topLeftCell="E1">
      <selection activeCell="H8" sqref="H8"/>
    </sheetView>
  </sheetViews>
  <sheetFormatPr defaultColWidth="11.421875" defaultRowHeight="12.75"/>
  <cols>
    <col min="1" max="1" width="16.28125" style="4" customWidth="1"/>
    <col min="2" max="2" width="5.28125" style="4" hidden="1" customWidth="1"/>
    <col min="3" max="3" width="35.28125" style="4" customWidth="1"/>
    <col min="4" max="4" width="5.57421875" style="169" hidden="1" customWidth="1"/>
    <col min="5" max="5" width="45.28125" style="4" customWidth="1"/>
    <col min="6" max="6" width="11.28125" style="9" customWidth="1"/>
    <col min="7" max="7" width="10.7109375" style="169" customWidth="1"/>
    <col min="8" max="8" width="37.28125" style="4" customWidth="1"/>
    <col min="9" max="9" width="34.57421875" style="4" customWidth="1"/>
    <col min="10" max="11" width="11.421875" style="4" customWidth="1"/>
    <col min="12" max="12" width="13.8515625" style="4" hidden="1" customWidth="1"/>
    <col min="13" max="13" width="13.7109375" style="4" hidden="1" customWidth="1"/>
    <col min="14" max="15" width="28.7109375" style="4" hidden="1" customWidth="1"/>
    <col min="16" max="16384" width="11.421875" style="4" customWidth="1"/>
  </cols>
  <sheetData>
    <row r="1" spans="1:11" s="37" customFormat="1" ht="15.75">
      <c r="A1" s="327" t="s">
        <v>241</v>
      </c>
      <c r="B1" s="327"/>
      <c r="C1" s="327"/>
      <c r="D1" s="327"/>
      <c r="E1" s="327"/>
      <c r="F1" s="327"/>
      <c r="G1" s="327"/>
      <c r="H1" s="327"/>
      <c r="I1" s="327"/>
      <c r="J1" s="327"/>
      <c r="K1" s="327"/>
    </row>
    <row r="2" spans="1:7" s="5" customFormat="1" ht="15">
      <c r="A2" s="5" t="s">
        <v>242</v>
      </c>
      <c r="C2" s="5" t="s">
        <v>362</v>
      </c>
      <c r="D2" s="50"/>
      <c r="F2" s="48"/>
      <c r="G2" s="50"/>
    </row>
    <row r="3" spans="1:7" s="5" customFormat="1" ht="15">
      <c r="A3" s="5" t="s">
        <v>244</v>
      </c>
      <c r="C3" s="5" t="s">
        <v>363</v>
      </c>
      <c r="D3" s="50"/>
      <c r="F3" s="48"/>
      <c r="G3" s="50"/>
    </row>
    <row r="4" spans="1:15" s="5" customFormat="1" ht="143.25" customHeight="1">
      <c r="A4" s="335" t="s">
        <v>246</v>
      </c>
      <c r="B4" s="335" t="s">
        <v>247</v>
      </c>
      <c r="C4" s="51" t="s">
        <v>693</v>
      </c>
      <c r="D4" s="335" t="s">
        <v>248</v>
      </c>
      <c r="E4" s="51" t="s">
        <v>694</v>
      </c>
      <c r="F4" s="335" t="s">
        <v>695</v>
      </c>
      <c r="G4" s="335" t="s">
        <v>26</v>
      </c>
      <c r="H4" s="335" t="s">
        <v>27</v>
      </c>
      <c r="I4" s="335" t="s">
        <v>28</v>
      </c>
      <c r="J4" s="335" t="s">
        <v>249</v>
      </c>
      <c r="K4" s="335" t="s">
        <v>31</v>
      </c>
      <c r="L4" s="52" t="s">
        <v>250</v>
      </c>
      <c r="M4" s="52" t="s">
        <v>251</v>
      </c>
      <c r="N4" s="52" t="s">
        <v>252</v>
      </c>
      <c r="O4" s="53" t="s">
        <v>253</v>
      </c>
    </row>
    <row r="5" spans="1:15" s="37" customFormat="1" ht="22.5" customHeight="1" hidden="1">
      <c r="A5" s="335"/>
      <c r="B5" s="335"/>
      <c r="C5" s="163" t="s">
        <v>254</v>
      </c>
      <c r="D5" s="335"/>
      <c r="E5" s="163" t="s">
        <v>254</v>
      </c>
      <c r="F5" s="335"/>
      <c r="G5" s="335"/>
      <c r="H5" s="335"/>
      <c r="I5" s="335"/>
      <c r="J5" s="293"/>
      <c r="K5" s="293"/>
      <c r="L5" s="164"/>
      <c r="M5" s="165">
        <f>(K5*L5)</f>
        <v>0</v>
      </c>
      <c r="N5" s="164"/>
      <c r="O5" s="166"/>
    </row>
    <row r="6" spans="1:15" ht="42.75" customHeight="1">
      <c r="A6" s="20">
        <v>1</v>
      </c>
      <c r="B6" s="20"/>
      <c r="C6" s="25" t="s">
        <v>364</v>
      </c>
      <c r="D6" s="20"/>
      <c r="E6" s="77" t="s">
        <v>385</v>
      </c>
      <c r="F6" s="24" t="s">
        <v>36</v>
      </c>
      <c r="G6" s="24" t="s">
        <v>37</v>
      </c>
      <c r="H6" s="25" t="s">
        <v>92</v>
      </c>
      <c r="I6" s="25" t="s">
        <v>565</v>
      </c>
      <c r="J6" s="167">
        <v>1</v>
      </c>
      <c r="K6" s="59">
        <v>0.1</v>
      </c>
      <c r="L6" s="60"/>
      <c r="M6" s="61">
        <f>IF(L6=J6,K6,J6*K6)</f>
        <v>0.1</v>
      </c>
      <c r="N6" s="60"/>
      <c r="O6" s="60"/>
    </row>
    <row r="7" spans="1:15" ht="87" customHeight="1">
      <c r="A7" s="20">
        <v>1</v>
      </c>
      <c r="B7" s="20"/>
      <c r="C7" s="25" t="s">
        <v>364</v>
      </c>
      <c r="D7" s="20"/>
      <c r="E7" s="77" t="s">
        <v>610</v>
      </c>
      <c r="F7" s="24" t="s">
        <v>87</v>
      </c>
      <c r="G7" s="24" t="s">
        <v>238</v>
      </c>
      <c r="H7" s="25" t="s">
        <v>611</v>
      </c>
      <c r="I7" s="25" t="s">
        <v>386</v>
      </c>
      <c r="J7" s="167">
        <v>1</v>
      </c>
      <c r="K7" s="59">
        <v>0.1</v>
      </c>
      <c r="L7" s="60"/>
      <c r="M7" s="61"/>
      <c r="N7" s="60"/>
      <c r="O7" s="60"/>
    </row>
    <row r="8" spans="1:15" s="31" customFormat="1" ht="44.25" customHeight="1">
      <c r="A8" s="24">
        <v>2</v>
      </c>
      <c r="B8" s="24"/>
      <c r="C8" s="168" t="s">
        <v>612</v>
      </c>
      <c r="D8" s="24"/>
      <c r="E8" s="286" t="s">
        <v>566</v>
      </c>
      <c r="F8" s="115" t="s">
        <v>36</v>
      </c>
      <c r="G8" s="115" t="s">
        <v>37</v>
      </c>
      <c r="H8" s="304" t="s">
        <v>100</v>
      </c>
      <c r="I8" s="77" t="s">
        <v>613</v>
      </c>
      <c r="J8" s="39">
        <v>1</v>
      </c>
      <c r="K8" s="39">
        <v>0.1</v>
      </c>
      <c r="L8" s="60"/>
      <c r="M8" s="61">
        <f>IF(L8=J8,K8,J8*K8)</f>
        <v>0.1</v>
      </c>
      <c r="N8" s="60"/>
      <c r="O8" s="60"/>
    </row>
    <row r="9" spans="1:15" ht="57.75" customHeight="1">
      <c r="A9" s="20">
        <v>2</v>
      </c>
      <c r="B9" s="20"/>
      <c r="C9" s="168" t="s">
        <v>612</v>
      </c>
      <c r="D9" s="20"/>
      <c r="E9" s="57" t="s">
        <v>614</v>
      </c>
      <c r="F9" s="115" t="s">
        <v>36</v>
      </c>
      <c r="G9" s="115" t="s">
        <v>238</v>
      </c>
      <c r="H9" s="57" t="s">
        <v>615</v>
      </c>
      <c r="I9" s="57" t="s">
        <v>613</v>
      </c>
      <c r="J9" s="59">
        <v>1</v>
      </c>
      <c r="K9" s="59">
        <v>0.1</v>
      </c>
      <c r="L9" s="60"/>
      <c r="M9" s="61"/>
      <c r="N9" s="60"/>
      <c r="O9" s="60"/>
    </row>
    <row r="10" spans="1:15" ht="75" customHeight="1">
      <c r="A10" s="20">
        <v>2</v>
      </c>
      <c r="B10" s="20"/>
      <c r="C10" s="168" t="s">
        <v>612</v>
      </c>
      <c r="D10" s="20"/>
      <c r="E10" s="57" t="s">
        <v>616</v>
      </c>
      <c r="F10" s="115" t="s">
        <v>36</v>
      </c>
      <c r="G10" s="115" t="s">
        <v>238</v>
      </c>
      <c r="H10" s="57" t="s">
        <v>564</v>
      </c>
      <c r="I10" s="57" t="s">
        <v>613</v>
      </c>
      <c r="J10" s="59">
        <v>1</v>
      </c>
      <c r="K10" s="59">
        <v>0.1</v>
      </c>
      <c r="L10" s="60"/>
      <c r="M10" s="61"/>
      <c r="N10" s="60"/>
      <c r="O10" s="60"/>
    </row>
    <row r="11" spans="1:15" ht="69.75" customHeight="1">
      <c r="A11" s="20">
        <v>1</v>
      </c>
      <c r="B11" s="20"/>
      <c r="C11" s="62" t="s">
        <v>679</v>
      </c>
      <c r="D11" s="20"/>
      <c r="E11" s="57" t="s">
        <v>12</v>
      </c>
      <c r="F11" s="115" t="s">
        <v>36</v>
      </c>
      <c r="G11" s="115" t="s">
        <v>37</v>
      </c>
      <c r="H11" s="57" t="s">
        <v>13</v>
      </c>
      <c r="I11" s="57" t="s">
        <v>14</v>
      </c>
      <c r="J11" s="59">
        <v>1</v>
      </c>
      <c r="K11" s="59">
        <v>0.1</v>
      </c>
      <c r="L11" s="60"/>
      <c r="M11" s="61"/>
      <c r="N11" s="60"/>
      <c r="O11" s="60"/>
    </row>
    <row r="12" spans="1:15" ht="51" customHeight="1">
      <c r="A12" s="20" t="s">
        <v>234</v>
      </c>
      <c r="B12" s="20"/>
      <c r="C12" s="62" t="s">
        <v>15</v>
      </c>
      <c r="D12" s="20"/>
      <c r="E12" s="57" t="s">
        <v>517</v>
      </c>
      <c r="F12" s="115" t="s">
        <v>237</v>
      </c>
      <c r="G12" s="115" t="s">
        <v>238</v>
      </c>
      <c r="H12" s="57" t="s">
        <v>16</v>
      </c>
      <c r="I12" s="57" t="s">
        <v>551</v>
      </c>
      <c r="J12" s="59">
        <v>0.98</v>
      </c>
      <c r="K12" s="59">
        <v>0.1</v>
      </c>
      <c r="L12" s="60"/>
      <c r="M12" s="61"/>
      <c r="N12" s="60"/>
      <c r="O12" s="60"/>
    </row>
    <row r="13" spans="1:15" ht="76.5" customHeight="1">
      <c r="A13" s="20">
        <v>4</v>
      </c>
      <c r="B13" s="20"/>
      <c r="C13" s="62" t="s">
        <v>17</v>
      </c>
      <c r="D13" s="62" t="s">
        <v>18</v>
      </c>
      <c r="E13" s="62" t="s">
        <v>18</v>
      </c>
      <c r="F13" s="115" t="s">
        <v>36</v>
      </c>
      <c r="G13" s="115" t="s">
        <v>37</v>
      </c>
      <c r="H13" s="57" t="s">
        <v>681</v>
      </c>
      <c r="I13" s="57" t="s">
        <v>229</v>
      </c>
      <c r="J13" s="39">
        <v>0.05</v>
      </c>
      <c r="K13" s="59">
        <v>0.1</v>
      </c>
      <c r="L13" s="60"/>
      <c r="M13" s="61"/>
      <c r="N13" s="60"/>
      <c r="O13" s="60"/>
    </row>
    <row r="14" spans="1:23" ht="51" customHeight="1">
      <c r="A14" s="20" t="s">
        <v>234</v>
      </c>
      <c r="B14" s="62"/>
      <c r="C14" s="62" t="s">
        <v>682</v>
      </c>
      <c r="D14" s="62"/>
      <c r="E14" s="62" t="s">
        <v>683</v>
      </c>
      <c r="F14" s="20" t="s">
        <v>87</v>
      </c>
      <c r="G14" s="20" t="s">
        <v>238</v>
      </c>
      <c r="H14" s="62" t="s">
        <v>684</v>
      </c>
      <c r="I14" s="62" t="s">
        <v>685</v>
      </c>
      <c r="J14" s="63">
        <v>0.9</v>
      </c>
      <c r="K14" s="63">
        <v>0.1</v>
      </c>
      <c r="L14" s="60"/>
      <c r="M14" s="61">
        <f>IF(L14=J14,K14,J14*K14)</f>
        <v>0.09000000000000001</v>
      </c>
      <c r="N14" s="60"/>
      <c r="O14" s="60"/>
      <c r="P14" s="64"/>
      <c r="Q14" s="64"/>
      <c r="R14" s="64"/>
      <c r="S14" s="64"/>
      <c r="T14" s="64"/>
      <c r="U14" s="64"/>
      <c r="V14" s="64"/>
      <c r="W14" s="64"/>
    </row>
    <row r="15" spans="1:23" ht="61.5" customHeight="1">
      <c r="A15" s="20" t="s">
        <v>234</v>
      </c>
      <c r="B15" s="62"/>
      <c r="C15" s="62" t="s">
        <v>686</v>
      </c>
      <c r="D15" s="62"/>
      <c r="E15" s="62" t="s">
        <v>687</v>
      </c>
      <c r="F15" s="20" t="s">
        <v>87</v>
      </c>
      <c r="G15" s="20" t="s">
        <v>238</v>
      </c>
      <c r="H15" s="62" t="s">
        <v>688</v>
      </c>
      <c r="I15" s="62" t="s">
        <v>685</v>
      </c>
      <c r="J15" s="63">
        <v>1</v>
      </c>
      <c r="K15" s="63">
        <v>0.1</v>
      </c>
      <c r="L15" s="60"/>
      <c r="M15" s="61">
        <f>IF(L15=J15,K15,J15*K15)</f>
        <v>0.1</v>
      </c>
      <c r="N15" s="60"/>
      <c r="O15" s="60"/>
      <c r="P15" s="64"/>
      <c r="Q15" s="64"/>
      <c r="R15" s="64"/>
      <c r="S15" s="64"/>
      <c r="T15" s="64"/>
      <c r="U15" s="64"/>
      <c r="V15" s="64"/>
      <c r="W15" s="64"/>
    </row>
    <row r="16" spans="1:23" ht="12.75">
      <c r="A16" s="64"/>
      <c r="B16" s="64"/>
      <c r="C16" s="64"/>
      <c r="D16" s="64"/>
      <c r="E16" s="64"/>
      <c r="F16" s="64"/>
      <c r="G16" s="64"/>
      <c r="H16" s="64"/>
      <c r="I16" s="64"/>
      <c r="J16" s="64"/>
      <c r="K16" s="63">
        <f>SUM(K6:K15)</f>
        <v>0.9999999999999999</v>
      </c>
      <c r="L16" s="65"/>
      <c r="M16" s="61">
        <f>SUM(M6:M15)</f>
        <v>0.39</v>
      </c>
      <c r="N16" s="65"/>
      <c r="O16" s="65"/>
      <c r="P16" s="64"/>
      <c r="Q16" s="64"/>
      <c r="R16" s="64"/>
      <c r="S16" s="64"/>
      <c r="T16" s="64"/>
      <c r="U16" s="64"/>
      <c r="V16" s="64"/>
      <c r="W16" s="64"/>
    </row>
    <row r="17" spans="3:23" ht="12.75">
      <c r="C17" s="64"/>
      <c r="D17" s="64"/>
      <c r="E17" s="64"/>
      <c r="F17" s="64"/>
      <c r="G17" s="64"/>
      <c r="H17" s="64"/>
      <c r="I17" s="64"/>
      <c r="J17" s="64"/>
      <c r="K17" s="64"/>
      <c r="L17" s="65"/>
      <c r="M17" s="66"/>
      <c r="N17" s="65"/>
      <c r="O17" s="65"/>
      <c r="P17" s="64"/>
      <c r="Q17" s="64"/>
      <c r="R17" s="64"/>
      <c r="S17" s="64"/>
      <c r="T17" s="64"/>
      <c r="U17" s="64"/>
      <c r="V17" s="64"/>
      <c r="W17" s="64"/>
    </row>
    <row r="18" spans="3:23" ht="12.75">
      <c r="C18" s="64"/>
      <c r="D18" s="64"/>
      <c r="E18" s="64"/>
      <c r="F18" s="64"/>
      <c r="G18" s="64"/>
      <c r="H18" s="64"/>
      <c r="I18" s="64"/>
      <c r="J18" s="64"/>
      <c r="K18" s="64"/>
      <c r="L18" s="65"/>
      <c r="M18" s="66"/>
      <c r="N18" s="65"/>
      <c r="O18" s="65"/>
      <c r="P18" s="64"/>
      <c r="Q18" s="64"/>
      <c r="R18" s="64"/>
      <c r="S18" s="64"/>
      <c r="T18" s="64"/>
      <c r="U18" s="64"/>
      <c r="V18" s="64"/>
      <c r="W18" s="64"/>
    </row>
    <row r="19" spans="3:23" ht="12.75">
      <c r="C19" s="64"/>
      <c r="D19" s="64"/>
      <c r="E19" s="64"/>
      <c r="F19" s="64"/>
      <c r="G19" s="64"/>
      <c r="H19" s="64"/>
      <c r="I19" s="64"/>
      <c r="J19" s="64"/>
      <c r="K19" s="64"/>
      <c r="L19" s="65"/>
      <c r="M19" s="66"/>
      <c r="N19" s="65"/>
      <c r="O19" s="65"/>
      <c r="P19" s="64"/>
      <c r="Q19" s="64"/>
      <c r="R19" s="64"/>
      <c r="S19" s="64"/>
      <c r="T19" s="64"/>
      <c r="U19" s="64"/>
      <c r="V19" s="64"/>
      <c r="W19" s="64"/>
    </row>
    <row r="20" spans="3:23" ht="12.75">
      <c r="C20" s="64"/>
      <c r="D20" s="64"/>
      <c r="E20" s="64"/>
      <c r="F20" s="64"/>
      <c r="G20" s="64"/>
      <c r="H20" s="64"/>
      <c r="I20" s="64"/>
      <c r="J20" s="64"/>
      <c r="K20" s="64"/>
      <c r="L20" s="137"/>
      <c r="M20" s="138"/>
      <c r="N20" s="137"/>
      <c r="O20" s="137"/>
      <c r="P20" s="64"/>
      <c r="Q20" s="64"/>
      <c r="R20" s="64"/>
      <c r="S20" s="64"/>
      <c r="T20" s="64"/>
      <c r="U20" s="64"/>
      <c r="V20" s="64"/>
      <c r="W20" s="64"/>
    </row>
    <row r="21" spans="3:23" ht="12.75">
      <c r="C21" s="64"/>
      <c r="D21" s="64"/>
      <c r="E21" s="64"/>
      <c r="F21" s="64"/>
      <c r="G21" s="64"/>
      <c r="H21" s="64"/>
      <c r="I21" s="64"/>
      <c r="J21" s="64"/>
      <c r="K21" s="64"/>
      <c r="L21" s="64"/>
      <c r="M21" s="64"/>
      <c r="N21" s="64"/>
      <c r="O21" s="64"/>
      <c r="P21" s="64"/>
      <c r="Q21" s="64"/>
      <c r="R21" s="64"/>
      <c r="S21" s="64"/>
      <c r="T21" s="64"/>
      <c r="U21" s="64"/>
      <c r="V21" s="64"/>
      <c r="W21" s="64"/>
    </row>
    <row r="22" spans="3:23" ht="12.75">
      <c r="C22" s="64"/>
      <c r="D22" s="64"/>
      <c r="E22" s="64"/>
      <c r="F22" s="64"/>
      <c r="G22" s="64"/>
      <c r="H22" s="64"/>
      <c r="I22" s="64"/>
      <c r="J22" s="64"/>
      <c r="K22" s="64"/>
      <c r="L22" s="64"/>
      <c r="M22" s="64"/>
      <c r="N22" s="64"/>
      <c r="O22" s="64"/>
      <c r="P22" s="64"/>
      <c r="Q22" s="64"/>
      <c r="R22" s="64"/>
      <c r="S22" s="64"/>
      <c r="T22" s="64"/>
      <c r="U22" s="64"/>
      <c r="V22" s="64"/>
      <c r="W22" s="64"/>
    </row>
    <row r="23" spans="3:23" ht="12.75">
      <c r="C23" s="64"/>
      <c r="D23" s="64"/>
      <c r="E23" s="64"/>
      <c r="F23" s="64"/>
      <c r="G23" s="64"/>
      <c r="H23" s="64"/>
      <c r="I23" s="64"/>
      <c r="J23" s="64"/>
      <c r="K23" s="64"/>
      <c r="L23" s="64"/>
      <c r="M23" s="64"/>
      <c r="N23" s="64"/>
      <c r="O23" s="64"/>
      <c r="P23" s="64"/>
      <c r="Q23" s="64"/>
      <c r="R23" s="64"/>
      <c r="S23" s="64"/>
      <c r="T23" s="64"/>
      <c r="U23" s="64"/>
      <c r="V23" s="64"/>
      <c r="W23" s="64"/>
    </row>
    <row r="24" spans="3:23" ht="12.75">
      <c r="C24" s="64"/>
      <c r="D24" s="64"/>
      <c r="E24" s="64"/>
      <c r="F24" s="64"/>
      <c r="G24" s="64"/>
      <c r="H24" s="64"/>
      <c r="I24" s="64"/>
      <c r="J24" s="64"/>
      <c r="K24" s="64"/>
      <c r="L24" s="64"/>
      <c r="M24" s="64"/>
      <c r="N24" s="64"/>
      <c r="O24" s="64"/>
      <c r="P24" s="64"/>
      <c r="Q24" s="64"/>
      <c r="R24" s="64"/>
      <c r="S24" s="64"/>
      <c r="T24" s="64"/>
      <c r="U24" s="64"/>
      <c r="V24" s="64"/>
      <c r="W24" s="64"/>
    </row>
    <row r="25" spans="3:23" ht="12.75">
      <c r="C25" s="64"/>
      <c r="D25" s="64"/>
      <c r="E25" s="64"/>
      <c r="F25" s="64"/>
      <c r="G25" s="64"/>
      <c r="H25" s="64"/>
      <c r="I25" s="64"/>
      <c r="J25" s="64"/>
      <c r="K25" s="64"/>
      <c r="L25" s="64"/>
      <c r="M25" s="64"/>
      <c r="N25" s="64"/>
      <c r="O25" s="64"/>
      <c r="P25" s="64"/>
      <c r="Q25" s="64"/>
      <c r="R25" s="64"/>
      <c r="S25" s="64"/>
      <c r="T25" s="64"/>
      <c r="U25" s="64"/>
      <c r="V25" s="64"/>
      <c r="W25" s="64"/>
    </row>
    <row r="26" spans="3:23" ht="12.75">
      <c r="C26" s="64"/>
      <c r="D26" s="64"/>
      <c r="E26" s="64"/>
      <c r="F26" s="64"/>
      <c r="G26" s="64"/>
      <c r="H26" s="64"/>
      <c r="I26" s="64"/>
      <c r="J26" s="64"/>
      <c r="K26" s="64"/>
      <c r="L26" s="64"/>
      <c r="M26" s="64"/>
      <c r="N26" s="64"/>
      <c r="O26" s="64"/>
      <c r="P26" s="64"/>
      <c r="Q26" s="64"/>
      <c r="R26" s="64"/>
      <c r="S26" s="64"/>
      <c r="T26" s="64"/>
      <c r="U26" s="64"/>
      <c r="V26" s="64"/>
      <c r="W26" s="64"/>
    </row>
    <row r="27" spans="3:23" ht="12.75">
      <c r="C27" s="64"/>
      <c r="D27" s="64"/>
      <c r="E27" s="64"/>
      <c r="F27" s="64"/>
      <c r="G27" s="64"/>
      <c r="H27" s="64"/>
      <c r="I27" s="64"/>
      <c r="J27" s="64"/>
      <c r="K27" s="64"/>
      <c r="L27" s="64"/>
      <c r="M27" s="64"/>
      <c r="N27" s="64"/>
      <c r="O27" s="64"/>
      <c r="P27" s="64"/>
      <c r="Q27" s="64"/>
      <c r="R27" s="64"/>
      <c r="S27" s="64"/>
      <c r="T27" s="64"/>
      <c r="U27" s="64"/>
      <c r="V27" s="64"/>
      <c r="W27" s="64"/>
    </row>
    <row r="28" spans="3:23" ht="12.75">
      <c r="C28" s="64"/>
      <c r="D28" s="64"/>
      <c r="E28" s="64"/>
      <c r="F28" s="64"/>
      <c r="G28" s="64"/>
      <c r="H28" s="64"/>
      <c r="I28" s="64"/>
      <c r="J28" s="64"/>
      <c r="K28" s="64"/>
      <c r="L28" s="64"/>
      <c r="M28" s="64"/>
      <c r="N28" s="64"/>
      <c r="O28" s="64"/>
      <c r="P28" s="64"/>
      <c r="Q28" s="64"/>
      <c r="R28" s="64"/>
      <c r="S28" s="64"/>
      <c r="T28" s="64"/>
      <c r="U28" s="64"/>
      <c r="V28" s="64"/>
      <c r="W28" s="64"/>
    </row>
    <row r="29" spans="3:23" ht="12.75">
      <c r="C29" s="64"/>
      <c r="D29" s="64"/>
      <c r="E29" s="64"/>
      <c r="F29" s="64"/>
      <c r="G29" s="64"/>
      <c r="H29" s="64"/>
      <c r="I29" s="64"/>
      <c r="J29" s="64"/>
      <c r="K29" s="64"/>
      <c r="L29" s="64"/>
      <c r="M29" s="64"/>
      <c r="N29" s="64"/>
      <c r="O29" s="64"/>
      <c r="P29" s="64"/>
      <c r="Q29" s="64"/>
      <c r="R29" s="64"/>
      <c r="S29" s="64"/>
      <c r="T29" s="64"/>
      <c r="U29" s="64"/>
      <c r="V29" s="64"/>
      <c r="W29" s="64"/>
    </row>
    <row r="30" spans="3:23" ht="12.75">
      <c r="C30" s="64"/>
      <c r="D30" s="64"/>
      <c r="E30" s="64"/>
      <c r="F30" s="64"/>
      <c r="G30" s="64"/>
      <c r="H30" s="64"/>
      <c r="I30" s="64"/>
      <c r="J30" s="64"/>
      <c r="K30" s="64"/>
      <c r="L30" s="64"/>
      <c r="M30" s="64"/>
      <c r="N30" s="64"/>
      <c r="O30" s="64"/>
      <c r="P30" s="64"/>
      <c r="Q30" s="64"/>
      <c r="R30" s="64"/>
      <c r="S30" s="64"/>
      <c r="T30" s="64"/>
      <c r="U30" s="64"/>
      <c r="V30" s="64"/>
      <c r="W30" s="64"/>
    </row>
  </sheetData>
  <mergeCells count="10">
    <mergeCell ref="J4:J5"/>
    <mergeCell ref="K4:K5"/>
    <mergeCell ref="A1:K1"/>
    <mergeCell ref="A4:A5"/>
    <mergeCell ref="B4:B5"/>
    <mergeCell ref="D4:D5"/>
    <mergeCell ref="F4:F5"/>
    <mergeCell ref="G4:G5"/>
    <mergeCell ref="H4:H5"/>
    <mergeCell ref="I4:I5"/>
  </mergeCells>
  <printOptions/>
  <pageMargins left="0.1968503937007874" right="0" top="0" bottom="0" header="0" footer="0"/>
  <pageSetup horizontalDpi="600" verticalDpi="600" orientation="landscape" paperSize="14" scale="75" r:id="rId1"/>
</worksheet>
</file>

<file path=xl/worksheets/sheet27.xml><?xml version="1.0" encoding="utf-8"?>
<worksheet xmlns="http://schemas.openxmlformats.org/spreadsheetml/2006/main" xmlns:r="http://schemas.openxmlformats.org/officeDocument/2006/relationships">
  <dimension ref="A1:W42"/>
  <sheetViews>
    <sheetView workbookViewId="0" topLeftCell="A1">
      <selection activeCell="A3" sqref="A3:K3"/>
    </sheetView>
  </sheetViews>
  <sheetFormatPr defaultColWidth="11.421875" defaultRowHeight="12.75"/>
  <cols>
    <col min="1" max="1" width="16.28125" style="6" customWidth="1"/>
    <col min="2" max="2" width="5.28125" style="6" hidden="1" customWidth="1"/>
    <col min="3" max="3" width="31.2812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49" customFormat="1" ht="15.75">
      <c r="A2" s="327" t="s">
        <v>241</v>
      </c>
      <c r="B2" s="327"/>
      <c r="C2" s="327"/>
      <c r="D2" s="327"/>
      <c r="E2" s="327"/>
      <c r="F2" s="327"/>
      <c r="G2" s="327"/>
      <c r="H2" s="327"/>
      <c r="I2" s="327"/>
      <c r="J2" s="327"/>
      <c r="K2" s="327"/>
    </row>
    <row r="3" spans="1:11" s="5" customFormat="1" ht="15">
      <c r="A3" s="347"/>
      <c r="B3" s="328"/>
      <c r="C3" s="328"/>
      <c r="D3" s="328"/>
      <c r="E3" s="328"/>
      <c r="F3" s="328"/>
      <c r="G3" s="328"/>
      <c r="H3" s="328"/>
      <c r="I3" s="328"/>
      <c r="J3" s="328"/>
      <c r="K3" s="328"/>
    </row>
    <row r="4" spans="4:7" s="5" customFormat="1" ht="15">
      <c r="D4" s="50"/>
      <c r="F4" s="48"/>
      <c r="G4" s="50"/>
    </row>
    <row r="5" spans="1:7" s="5" customFormat="1" ht="15">
      <c r="A5" s="5" t="s">
        <v>242</v>
      </c>
      <c r="C5" s="5" t="s">
        <v>304</v>
      </c>
      <c r="D5" s="50"/>
      <c r="F5" s="48"/>
      <c r="G5" s="50"/>
    </row>
    <row r="6" spans="1:7" s="5" customFormat="1" ht="15">
      <c r="A6" s="5" t="s">
        <v>244</v>
      </c>
      <c r="C6" s="5" t="s">
        <v>305</v>
      </c>
      <c r="D6" s="50"/>
      <c r="F6" s="48"/>
      <c r="G6" s="50"/>
    </row>
    <row r="7" spans="4:7" s="5" customFormat="1" ht="15">
      <c r="D7" s="50"/>
      <c r="F7" s="48"/>
      <c r="G7" s="50"/>
    </row>
    <row r="8" spans="1:15" s="5" customFormat="1" ht="114"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75" t="s">
        <v>254</v>
      </c>
      <c r="D9" s="325"/>
      <c r="E9" s="75" t="s">
        <v>254</v>
      </c>
      <c r="F9" s="325"/>
      <c r="G9" s="325"/>
      <c r="H9" s="325"/>
      <c r="I9" s="325"/>
      <c r="J9" s="326"/>
      <c r="K9" s="326"/>
      <c r="L9" s="54"/>
      <c r="M9" s="55">
        <f>(K9*L9)</f>
        <v>0</v>
      </c>
      <c r="N9" s="54"/>
      <c r="O9" s="56"/>
    </row>
    <row r="10" spans="1:15" s="31" customFormat="1" ht="51">
      <c r="A10" s="24">
        <v>1</v>
      </c>
      <c r="B10" s="24"/>
      <c r="C10" s="25" t="s">
        <v>78</v>
      </c>
      <c r="D10" s="24"/>
      <c r="E10" s="25" t="s">
        <v>499</v>
      </c>
      <c r="F10" s="24" t="s">
        <v>36</v>
      </c>
      <c r="G10" s="76" t="s">
        <v>37</v>
      </c>
      <c r="H10" s="77" t="s">
        <v>500</v>
      </c>
      <c r="I10" s="77" t="s">
        <v>501</v>
      </c>
      <c r="J10" s="39">
        <v>1</v>
      </c>
      <c r="K10" s="39">
        <v>0.15</v>
      </c>
      <c r="L10" s="60"/>
      <c r="M10" s="61">
        <f>IF(L10=J10,K10,J10*K10)</f>
        <v>0.15</v>
      </c>
      <c r="N10" s="60"/>
      <c r="O10" s="60"/>
    </row>
    <row r="11" spans="1:15" s="31" customFormat="1" ht="63.75">
      <c r="A11" s="24">
        <v>2</v>
      </c>
      <c r="B11" s="24"/>
      <c r="C11" s="25" t="s">
        <v>502</v>
      </c>
      <c r="D11" s="24"/>
      <c r="E11" s="77" t="s">
        <v>503</v>
      </c>
      <c r="F11" s="24" t="s">
        <v>36</v>
      </c>
      <c r="G11" s="76" t="s">
        <v>37</v>
      </c>
      <c r="H11" s="77" t="s">
        <v>504</v>
      </c>
      <c r="I11" s="77" t="s">
        <v>505</v>
      </c>
      <c r="J11" s="39">
        <v>0.804</v>
      </c>
      <c r="K11" s="39">
        <v>0.14</v>
      </c>
      <c r="L11" s="60"/>
      <c r="M11" s="61">
        <f>IF(L11=J11,K11,J11*K11)</f>
        <v>0.11256000000000002</v>
      </c>
      <c r="N11" s="60"/>
      <c r="O11" s="60"/>
    </row>
    <row r="12" spans="1:23" s="31" customFormat="1" ht="51">
      <c r="A12" s="24">
        <v>5</v>
      </c>
      <c r="B12" s="25"/>
      <c r="C12" s="25" t="s">
        <v>506</v>
      </c>
      <c r="D12" s="25"/>
      <c r="E12" s="25" t="s">
        <v>507</v>
      </c>
      <c r="F12" s="24" t="s">
        <v>36</v>
      </c>
      <c r="G12" s="24" t="s">
        <v>37</v>
      </c>
      <c r="H12" s="25" t="s">
        <v>508</v>
      </c>
      <c r="I12" s="25" t="s">
        <v>509</v>
      </c>
      <c r="J12" s="78">
        <v>1.84</v>
      </c>
      <c r="K12" s="18">
        <v>0.15</v>
      </c>
      <c r="L12" s="60"/>
      <c r="M12" s="61">
        <f>IF(L12=J12,K12,J12*K12)</f>
        <v>0.276</v>
      </c>
      <c r="N12" s="60"/>
      <c r="O12" s="60"/>
      <c r="P12" s="79"/>
      <c r="Q12" s="79"/>
      <c r="R12" s="79"/>
      <c r="S12" s="79"/>
      <c r="T12" s="79"/>
      <c r="U12" s="79"/>
      <c r="V12" s="79"/>
      <c r="W12" s="79"/>
    </row>
    <row r="13" spans="1:23" s="31" customFormat="1" ht="51">
      <c r="A13" s="24">
        <v>1</v>
      </c>
      <c r="B13" s="25"/>
      <c r="C13" s="25" t="s">
        <v>506</v>
      </c>
      <c r="D13" s="25"/>
      <c r="E13" s="25" t="s">
        <v>510</v>
      </c>
      <c r="F13" s="24" t="s">
        <v>36</v>
      </c>
      <c r="G13" s="24" t="s">
        <v>37</v>
      </c>
      <c r="H13" s="25" t="s">
        <v>511</v>
      </c>
      <c r="I13" s="25" t="s">
        <v>512</v>
      </c>
      <c r="J13" s="18">
        <v>0.8</v>
      </c>
      <c r="K13" s="18">
        <v>0.12</v>
      </c>
      <c r="L13" s="60"/>
      <c r="M13" s="61"/>
      <c r="N13" s="60"/>
      <c r="O13" s="60"/>
      <c r="P13" s="79"/>
      <c r="Q13" s="79"/>
      <c r="R13" s="79"/>
      <c r="S13" s="79"/>
      <c r="T13" s="79"/>
      <c r="U13" s="79"/>
      <c r="V13" s="79"/>
      <c r="W13" s="79"/>
    </row>
    <row r="14" spans="1:23" s="31" customFormat="1" ht="38.25">
      <c r="A14" s="24">
        <v>5</v>
      </c>
      <c r="B14" s="25"/>
      <c r="C14" s="25" t="s">
        <v>506</v>
      </c>
      <c r="D14" s="25"/>
      <c r="E14" s="25" t="s">
        <v>513</v>
      </c>
      <c r="F14" s="24" t="s">
        <v>36</v>
      </c>
      <c r="G14" s="24" t="s">
        <v>37</v>
      </c>
      <c r="H14" s="25" t="s">
        <v>514</v>
      </c>
      <c r="I14" s="25" t="s">
        <v>515</v>
      </c>
      <c r="J14" s="18">
        <v>1</v>
      </c>
      <c r="K14" s="18">
        <v>0.12</v>
      </c>
      <c r="L14" s="60"/>
      <c r="M14" s="61"/>
      <c r="N14" s="60"/>
      <c r="O14" s="60"/>
      <c r="P14" s="79"/>
      <c r="Q14" s="79"/>
      <c r="R14" s="79"/>
      <c r="S14" s="79"/>
      <c r="T14" s="79"/>
      <c r="U14" s="79"/>
      <c r="V14" s="79"/>
      <c r="W14" s="79"/>
    </row>
    <row r="15" spans="1:23" s="31" customFormat="1" ht="38.25">
      <c r="A15" s="24" t="s">
        <v>234</v>
      </c>
      <c r="B15" s="25"/>
      <c r="C15" s="25" t="s">
        <v>516</v>
      </c>
      <c r="D15" s="25"/>
      <c r="E15" s="25" t="s">
        <v>517</v>
      </c>
      <c r="F15" s="24" t="s">
        <v>237</v>
      </c>
      <c r="G15" s="24" t="s">
        <v>238</v>
      </c>
      <c r="H15" s="25" t="s">
        <v>518</v>
      </c>
      <c r="I15" s="25" t="s">
        <v>519</v>
      </c>
      <c r="J15" s="18">
        <v>0.95</v>
      </c>
      <c r="K15" s="18">
        <v>0.1</v>
      </c>
      <c r="L15" s="60"/>
      <c r="M15" s="61"/>
      <c r="N15" s="60"/>
      <c r="O15" s="60"/>
      <c r="P15" s="79"/>
      <c r="Q15" s="79"/>
      <c r="R15" s="79"/>
      <c r="S15" s="79"/>
      <c r="T15" s="79"/>
      <c r="U15" s="79"/>
      <c r="V15" s="79"/>
      <c r="W15" s="79"/>
    </row>
    <row r="16" spans="1:23" s="31" customFormat="1" ht="76.5">
      <c r="A16" s="24" t="s">
        <v>234</v>
      </c>
      <c r="B16" s="25"/>
      <c r="C16" s="77" t="s">
        <v>255</v>
      </c>
      <c r="D16" s="25"/>
      <c r="E16" s="25" t="s">
        <v>520</v>
      </c>
      <c r="F16" s="24" t="s">
        <v>36</v>
      </c>
      <c r="G16" s="24" t="s">
        <v>37</v>
      </c>
      <c r="H16" s="25" t="s">
        <v>521</v>
      </c>
      <c r="I16" s="25" t="s">
        <v>522</v>
      </c>
      <c r="J16" s="18">
        <v>0.75</v>
      </c>
      <c r="K16" s="18">
        <v>0.1</v>
      </c>
      <c r="L16" s="60"/>
      <c r="M16" s="61"/>
      <c r="N16" s="60"/>
      <c r="O16" s="60"/>
      <c r="P16" s="79"/>
      <c r="Q16" s="79"/>
      <c r="R16" s="79"/>
      <c r="S16" s="79"/>
      <c r="T16" s="79"/>
      <c r="U16" s="79"/>
      <c r="V16" s="79"/>
      <c r="W16" s="79"/>
    </row>
    <row r="17" spans="1:23" s="31" customFormat="1" ht="76.5">
      <c r="A17" s="24" t="s">
        <v>234</v>
      </c>
      <c r="B17" s="77"/>
      <c r="C17" s="77" t="s">
        <v>255</v>
      </c>
      <c r="D17" s="25"/>
      <c r="E17" s="25" t="s">
        <v>523</v>
      </c>
      <c r="F17" s="24" t="s">
        <v>36</v>
      </c>
      <c r="G17" s="24" t="s">
        <v>37</v>
      </c>
      <c r="H17" s="25" t="s">
        <v>524</v>
      </c>
      <c r="I17" s="25" t="s">
        <v>525</v>
      </c>
      <c r="J17" s="18">
        <v>1</v>
      </c>
      <c r="K17" s="18">
        <v>0.12</v>
      </c>
      <c r="L17" s="60"/>
      <c r="M17" s="61">
        <f>IF(L17=J17,K17,J17*K17)</f>
        <v>0.12</v>
      </c>
      <c r="N17" s="60"/>
      <c r="O17" s="60"/>
      <c r="P17" s="79"/>
      <c r="Q17" s="79"/>
      <c r="R17" s="79"/>
      <c r="S17" s="79"/>
      <c r="T17" s="79"/>
      <c r="U17" s="79"/>
      <c r="V17" s="79"/>
      <c r="W17" s="79"/>
    </row>
    <row r="18" spans="1:23" s="31" customFormat="1" ht="12.75">
      <c r="A18" s="79"/>
      <c r="B18" s="79"/>
      <c r="C18" s="79"/>
      <c r="D18" s="79"/>
      <c r="E18" s="79"/>
      <c r="F18" s="79"/>
      <c r="G18" s="79"/>
      <c r="H18" s="79"/>
      <c r="I18" s="79"/>
      <c r="J18" s="79"/>
      <c r="K18" s="18">
        <f>SUM(K10:K17)</f>
        <v>1</v>
      </c>
      <c r="L18" s="65"/>
      <c r="M18" s="61">
        <f>SUM(M10:M17)</f>
        <v>0.65856</v>
      </c>
      <c r="N18" s="65"/>
      <c r="O18" s="65"/>
      <c r="P18" s="79"/>
      <c r="Q18" s="79"/>
      <c r="R18" s="79"/>
      <c r="S18" s="79"/>
      <c r="T18" s="79"/>
      <c r="U18" s="79"/>
      <c r="V18" s="79"/>
      <c r="W18" s="79"/>
    </row>
    <row r="19" spans="3:23" s="31" customFormat="1" ht="12.75">
      <c r="C19" s="79"/>
      <c r="D19" s="79"/>
      <c r="E19" s="79"/>
      <c r="F19" s="79"/>
      <c r="G19" s="79"/>
      <c r="H19" s="79"/>
      <c r="I19" s="79"/>
      <c r="J19" s="79"/>
      <c r="K19" s="79"/>
      <c r="L19" s="65"/>
      <c r="M19" s="66"/>
      <c r="N19" s="65"/>
      <c r="O19" s="65"/>
      <c r="P19" s="79"/>
      <c r="Q19" s="79"/>
      <c r="R19" s="79"/>
      <c r="S19" s="79"/>
      <c r="T19" s="79"/>
      <c r="U19" s="79"/>
      <c r="V19" s="79"/>
      <c r="W19" s="79"/>
    </row>
    <row r="20" spans="3:23" s="31" customFormat="1" ht="12.75">
      <c r="C20" s="79"/>
      <c r="D20" s="79"/>
      <c r="E20" s="79"/>
      <c r="F20" s="79"/>
      <c r="G20" s="79"/>
      <c r="H20" s="79"/>
      <c r="I20" s="79"/>
      <c r="J20" s="79"/>
      <c r="K20" s="79"/>
      <c r="L20" s="65"/>
      <c r="M20" s="66"/>
      <c r="N20" s="65"/>
      <c r="O20" s="65"/>
      <c r="P20" s="79"/>
      <c r="Q20" s="79"/>
      <c r="R20" s="79"/>
      <c r="S20" s="79"/>
      <c r="T20" s="79"/>
      <c r="U20" s="79"/>
      <c r="V20" s="79"/>
      <c r="W20" s="79"/>
    </row>
    <row r="21" spans="3:23" s="12" customFormat="1" ht="14.25">
      <c r="C21" s="80"/>
      <c r="D21" s="80"/>
      <c r="E21" s="80"/>
      <c r="F21" s="80"/>
      <c r="G21" s="80"/>
      <c r="H21" s="80"/>
      <c r="I21" s="80"/>
      <c r="J21" s="80"/>
      <c r="K21" s="80"/>
      <c r="L21" s="68"/>
      <c r="M21" s="69"/>
      <c r="N21" s="68"/>
      <c r="O21" s="68"/>
      <c r="P21" s="80"/>
      <c r="Q21" s="80"/>
      <c r="R21" s="80"/>
      <c r="S21" s="80"/>
      <c r="T21" s="80"/>
      <c r="U21" s="80"/>
      <c r="V21" s="80"/>
      <c r="W21" s="80"/>
    </row>
    <row r="22" spans="3:23" s="12" customFormat="1" ht="15">
      <c r="C22" s="80"/>
      <c r="D22" s="80"/>
      <c r="E22" s="80"/>
      <c r="F22" s="80"/>
      <c r="G22" s="80"/>
      <c r="H22" s="80"/>
      <c r="I22" s="80"/>
      <c r="J22" s="80"/>
      <c r="K22" s="80"/>
      <c r="L22" s="81"/>
      <c r="M22" s="82"/>
      <c r="N22" s="81"/>
      <c r="O22" s="81"/>
      <c r="P22" s="80"/>
      <c r="Q22" s="80"/>
      <c r="R22" s="80"/>
      <c r="S22" s="80"/>
      <c r="T22" s="80"/>
      <c r="U22" s="80"/>
      <c r="V22" s="80"/>
      <c r="W22" s="80"/>
    </row>
    <row r="23" spans="3:23" s="12" customFormat="1" ht="14.25">
      <c r="C23" s="80"/>
      <c r="D23" s="80"/>
      <c r="E23" s="80"/>
      <c r="F23" s="80"/>
      <c r="G23" s="80"/>
      <c r="H23" s="80"/>
      <c r="I23" s="80"/>
      <c r="J23" s="80"/>
      <c r="K23" s="80"/>
      <c r="L23" s="80"/>
      <c r="M23" s="80"/>
      <c r="N23" s="80"/>
      <c r="O23" s="80"/>
      <c r="P23" s="80"/>
      <c r="Q23" s="80"/>
      <c r="R23" s="80"/>
      <c r="S23" s="80"/>
      <c r="T23" s="80"/>
      <c r="U23" s="80"/>
      <c r="V23" s="80"/>
      <c r="W23" s="80"/>
    </row>
    <row r="24" spans="3:23" s="12" customFormat="1" ht="14.25">
      <c r="C24" s="80"/>
      <c r="D24" s="80"/>
      <c r="E24" s="80"/>
      <c r="F24" s="80"/>
      <c r="G24" s="80"/>
      <c r="H24" s="80"/>
      <c r="I24" s="80"/>
      <c r="J24" s="80"/>
      <c r="K24" s="80"/>
      <c r="L24" s="80"/>
      <c r="M24" s="80"/>
      <c r="N24" s="80"/>
      <c r="O24" s="80"/>
      <c r="P24" s="80"/>
      <c r="Q24" s="80"/>
      <c r="R24" s="80"/>
      <c r="S24" s="80"/>
      <c r="T24" s="80"/>
      <c r="U24" s="80"/>
      <c r="V24" s="80"/>
      <c r="W24" s="80"/>
    </row>
    <row r="25" spans="3:23" s="12" customFormat="1" ht="14.25">
      <c r="C25" s="80"/>
      <c r="D25" s="80"/>
      <c r="E25" s="80"/>
      <c r="F25" s="80"/>
      <c r="G25" s="80"/>
      <c r="H25" s="80"/>
      <c r="I25" s="80"/>
      <c r="J25" s="80"/>
      <c r="K25" s="80"/>
      <c r="L25" s="80"/>
      <c r="M25" s="80"/>
      <c r="N25" s="80"/>
      <c r="O25" s="80"/>
      <c r="P25" s="80"/>
      <c r="Q25" s="80"/>
      <c r="R25" s="80"/>
      <c r="S25" s="80"/>
      <c r="T25" s="80"/>
      <c r="U25" s="80"/>
      <c r="V25" s="80"/>
      <c r="W25" s="80"/>
    </row>
    <row r="26" spans="3:23" s="12" customFormat="1" ht="14.25">
      <c r="C26" s="80"/>
      <c r="D26" s="80"/>
      <c r="E26" s="80"/>
      <c r="F26" s="80"/>
      <c r="G26" s="80"/>
      <c r="H26" s="80"/>
      <c r="I26" s="80"/>
      <c r="J26" s="80"/>
      <c r="K26" s="80"/>
      <c r="L26" s="80"/>
      <c r="M26" s="80"/>
      <c r="N26" s="80"/>
      <c r="O26" s="80"/>
      <c r="P26" s="80"/>
      <c r="Q26" s="80"/>
      <c r="R26" s="80"/>
      <c r="S26" s="80"/>
      <c r="T26" s="80"/>
      <c r="U26" s="80"/>
      <c r="V26" s="80"/>
      <c r="W26" s="80"/>
    </row>
    <row r="27" spans="3:23" s="12" customFormat="1" ht="14.25">
      <c r="C27" s="80"/>
      <c r="D27" s="80"/>
      <c r="E27" s="80"/>
      <c r="F27" s="80"/>
      <c r="G27" s="80"/>
      <c r="H27" s="80"/>
      <c r="I27" s="80"/>
      <c r="J27" s="80"/>
      <c r="K27" s="80"/>
      <c r="L27" s="80"/>
      <c r="M27" s="80"/>
      <c r="N27" s="80"/>
      <c r="O27" s="80"/>
      <c r="P27" s="80"/>
      <c r="Q27" s="80"/>
      <c r="R27" s="80"/>
      <c r="S27" s="80"/>
      <c r="T27" s="80"/>
      <c r="U27" s="80"/>
      <c r="V27" s="80"/>
      <c r="W27" s="80"/>
    </row>
    <row r="28" spans="3:23" s="12" customFormat="1" ht="14.25">
      <c r="C28" s="80"/>
      <c r="D28" s="80"/>
      <c r="E28" s="80"/>
      <c r="F28" s="80"/>
      <c r="G28" s="80"/>
      <c r="H28" s="80"/>
      <c r="I28" s="80"/>
      <c r="J28" s="80"/>
      <c r="K28" s="80"/>
      <c r="L28" s="80"/>
      <c r="M28" s="80"/>
      <c r="N28" s="80"/>
      <c r="O28" s="80"/>
      <c r="P28" s="80"/>
      <c r="Q28" s="80"/>
      <c r="R28" s="80"/>
      <c r="S28" s="80"/>
      <c r="T28" s="80"/>
      <c r="U28" s="80"/>
      <c r="V28" s="80"/>
      <c r="W28" s="80"/>
    </row>
    <row r="29" spans="3:23" s="12" customFormat="1" ht="14.25">
      <c r="C29" s="80"/>
      <c r="D29" s="80"/>
      <c r="E29" s="80"/>
      <c r="F29" s="80"/>
      <c r="G29" s="80"/>
      <c r="H29" s="80"/>
      <c r="I29" s="80"/>
      <c r="J29" s="80"/>
      <c r="K29" s="80"/>
      <c r="L29" s="80"/>
      <c r="M29" s="80"/>
      <c r="N29" s="80"/>
      <c r="O29" s="80"/>
      <c r="P29" s="80"/>
      <c r="Q29" s="80"/>
      <c r="R29" s="80"/>
      <c r="S29" s="80"/>
      <c r="T29" s="80"/>
      <c r="U29" s="80"/>
      <c r="V29" s="80"/>
      <c r="W29" s="80"/>
    </row>
    <row r="30" spans="3:23" s="12" customFormat="1" ht="14.25">
      <c r="C30" s="80"/>
      <c r="D30" s="80"/>
      <c r="E30" s="80"/>
      <c r="F30" s="80"/>
      <c r="G30" s="80"/>
      <c r="H30" s="80"/>
      <c r="I30" s="80"/>
      <c r="J30" s="80"/>
      <c r="K30" s="80"/>
      <c r="L30" s="80"/>
      <c r="M30" s="80"/>
      <c r="N30" s="80"/>
      <c r="O30" s="80"/>
      <c r="P30" s="80"/>
      <c r="Q30" s="80"/>
      <c r="R30" s="80"/>
      <c r="S30" s="80"/>
      <c r="T30" s="80"/>
      <c r="U30" s="80"/>
      <c r="V30" s="80"/>
      <c r="W30" s="80"/>
    </row>
    <row r="31" spans="3:23" s="12" customFormat="1" ht="14.25">
      <c r="C31" s="80"/>
      <c r="D31" s="80"/>
      <c r="E31" s="80"/>
      <c r="F31" s="80"/>
      <c r="G31" s="80"/>
      <c r="H31" s="80"/>
      <c r="I31" s="80"/>
      <c r="J31" s="80"/>
      <c r="K31" s="80"/>
      <c r="L31" s="80"/>
      <c r="M31" s="80"/>
      <c r="N31" s="80"/>
      <c r="O31" s="80"/>
      <c r="P31" s="80"/>
      <c r="Q31" s="80"/>
      <c r="R31" s="80"/>
      <c r="S31" s="80"/>
      <c r="T31" s="80"/>
      <c r="U31" s="80"/>
      <c r="V31" s="80"/>
      <c r="W31" s="80"/>
    </row>
    <row r="32" spans="3:23" s="12" customFormat="1" ht="14.25">
      <c r="C32" s="80"/>
      <c r="D32" s="80"/>
      <c r="E32" s="80"/>
      <c r="F32" s="80"/>
      <c r="G32" s="80"/>
      <c r="H32" s="80"/>
      <c r="I32" s="80"/>
      <c r="J32" s="80"/>
      <c r="K32" s="80"/>
      <c r="L32" s="80"/>
      <c r="M32" s="80"/>
      <c r="N32" s="80"/>
      <c r="O32" s="80"/>
      <c r="P32" s="80"/>
      <c r="Q32" s="80"/>
      <c r="R32" s="80"/>
      <c r="S32" s="80"/>
      <c r="T32" s="80"/>
      <c r="U32" s="80"/>
      <c r="V32" s="80"/>
      <c r="W32" s="80"/>
    </row>
    <row r="33" spans="4:7" s="12" customFormat="1" ht="14.25">
      <c r="D33" s="83"/>
      <c r="F33" s="84"/>
      <c r="G33" s="83"/>
    </row>
    <row r="34" spans="4:7" s="12" customFormat="1" ht="14.25">
      <c r="D34" s="83"/>
      <c r="F34" s="84"/>
      <c r="G34" s="83"/>
    </row>
    <row r="35" spans="4:7" s="12" customFormat="1" ht="14.25">
      <c r="D35" s="83"/>
      <c r="F35" s="84"/>
      <c r="G35" s="83"/>
    </row>
    <row r="36" spans="4:7" s="12" customFormat="1" ht="14.25">
      <c r="D36" s="83"/>
      <c r="F36" s="84"/>
      <c r="G36" s="83"/>
    </row>
    <row r="37" spans="4:7" s="12" customFormat="1" ht="14.25">
      <c r="D37" s="83"/>
      <c r="F37" s="84"/>
      <c r="G37" s="83"/>
    </row>
    <row r="38" spans="4:7" s="12" customFormat="1" ht="14.25">
      <c r="D38" s="83"/>
      <c r="F38" s="84"/>
      <c r="G38" s="83"/>
    </row>
    <row r="39" spans="4:7" s="12" customFormat="1" ht="14.25">
      <c r="D39" s="83"/>
      <c r="F39" s="84"/>
      <c r="G39" s="83"/>
    </row>
    <row r="40" spans="4:7" s="12" customFormat="1" ht="14.25">
      <c r="D40" s="83"/>
      <c r="F40" s="84"/>
      <c r="G40" s="83"/>
    </row>
    <row r="41" spans="4:7" s="12" customFormat="1" ht="14.25">
      <c r="D41" s="83"/>
      <c r="F41" s="84"/>
      <c r="G41" s="83"/>
    </row>
    <row r="42" spans="4:7" s="12" customFormat="1" ht="14.25">
      <c r="D42" s="83"/>
      <c r="F42" s="84"/>
      <c r="G42" s="83"/>
    </row>
  </sheetData>
  <mergeCells count="12">
    <mergeCell ref="A1:K1"/>
    <mergeCell ref="A2:K2"/>
    <mergeCell ref="A3:K3"/>
    <mergeCell ref="A8:A9"/>
    <mergeCell ref="B8:B9"/>
    <mergeCell ref="D8:D9"/>
    <mergeCell ref="F8:F9"/>
    <mergeCell ref="G8:G9"/>
    <mergeCell ref="H8:H9"/>
    <mergeCell ref="I8:I9"/>
    <mergeCell ref="J8:J9"/>
    <mergeCell ref="K8:K9"/>
  </mergeCells>
  <printOptions/>
  <pageMargins left="0.75" right="0.75" top="1" bottom="1" header="0" footer="0"/>
  <pageSetup orientation="portrait" paperSize="9"/>
</worksheet>
</file>

<file path=xl/worksheets/sheet28.xml><?xml version="1.0" encoding="utf-8"?>
<worksheet xmlns="http://schemas.openxmlformats.org/spreadsheetml/2006/main" xmlns:r="http://schemas.openxmlformats.org/officeDocument/2006/relationships">
  <dimension ref="A1:AM23"/>
  <sheetViews>
    <sheetView workbookViewId="0" topLeftCell="C6">
      <selection activeCell="F7" sqref="F7"/>
    </sheetView>
  </sheetViews>
  <sheetFormatPr defaultColWidth="11.421875" defaultRowHeight="12.75"/>
  <cols>
    <col min="1" max="1" width="16.7109375" style="6" customWidth="1"/>
    <col min="2" max="2" width="28.28125" style="6" customWidth="1"/>
    <col min="3" max="3" width="42.8515625" style="6" customWidth="1"/>
    <col min="4" max="4" width="11.28125" style="7" customWidth="1"/>
    <col min="5" max="5" width="16.28125" style="73" customWidth="1"/>
    <col min="6" max="6" width="48.57421875" style="6" customWidth="1"/>
    <col min="7" max="7" width="34.57421875" style="6" customWidth="1"/>
    <col min="8" max="9" width="11.421875" style="6" customWidth="1"/>
    <col min="10" max="10" width="13.8515625" style="6" hidden="1" customWidth="1"/>
    <col min="11" max="11" width="13.7109375" style="6" hidden="1" customWidth="1"/>
    <col min="12" max="13" width="28.7109375" style="6" hidden="1" customWidth="1"/>
    <col min="14" max="39" width="11.421875" style="12" customWidth="1"/>
    <col min="40" max="16384" width="11.421875" style="6" customWidth="1"/>
  </cols>
  <sheetData>
    <row r="1" spans="1:39" s="5" customFormat="1" ht="15">
      <c r="A1" s="328" t="s">
        <v>241</v>
      </c>
      <c r="B1" s="328"/>
      <c r="C1" s="328"/>
      <c r="D1" s="328"/>
      <c r="E1" s="328"/>
      <c r="F1" s="328"/>
      <c r="G1" s="328"/>
      <c r="H1" s="328"/>
      <c r="I1" s="328"/>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row>
    <row r="2" spans="1:39" s="5" customFormat="1" ht="15">
      <c r="A2" s="5" t="s">
        <v>242</v>
      </c>
      <c r="B2" s="5" t="s">
        <v>216</v>
      </c>
      <c r="D2" s="48"/>
      <c r="E2" s="50"/>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row>
    <row r="3" spans="1:39" s="5" customFormat="1" ht="15">
      <c r="A3" s="5" t="s">
        <v>244</v>
      </c>
      <c r="B3" s="5" t="s">
        <v>217</v>
      </c>
      <c r="D3" s="48"/>
      <c r="E3" s="50"/>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row>
    <row r="4" spans="1:39" s="5" customFormat="1" ht="157.5" customHeight="1">
      <c r="A4" s="348" t="s">
        <v>246</v>
      </c>
      <c r="B4" s="11" t="s">
        <v>693</v>
      </c>
      <c r="C4" s="11" t="s">
        <v>694</v>
      </c>
      <c r="D4" s="348" t="s">
        <v>695</v>
      </c>
      <c r="E4" s="348" t="s">
        <v>26</v>
      </c>
      <c r="F4" s="348" t="s">
        <v>27</v>
      </c>
      <c r="G4" s="348" t="s">
        <v>28</v>
      </c>
      <c r="H4" s="348" t="s">
        <v>249</v>
      </c>
      <c r="I4" s="348" t="s">
        <v>31</v>
      </c>
      <c r="J4" s="52" t="s">
        <v>250</v>
      </c>
      <c r="K4" s="52" t="s">
        <v>251</v>
      </c>
      <c r="L4" s="52" t="s">
        <v>252</v>
      </c>
      <c r="M4" s="53" t="s">
        <v>253</v>
      </c>
      <c r="N4" s="348" t="s">
        <v>102</v>
      </c>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row>
    <row r="5" spans="1:39" s="5" customFormat="1" ht="22.5" customHeight="1" hidden="1">
      <c r="A5" s="348"/>
      <c r="B5" s="11" t="s">
        <v>254</v>
      </c>
      <c r="C5" s="11" t="s">
        <v>254</v>
      </c>
      <c r="D5" s="348"/>
      <c r="E5" s="348"/>
      <c r="F5" s="348"/>
      <c r="G5" s="348"/>
      <c r="H5" s="349"/>
      <c r="I5" s="349"/>
      <c r="J5" s="54"/>
      <c r="K5" s="55">
        <f>(I5*J5)</f>
        <v>0</v>
      </c>
      <c r="L5" s="54"/>
      <c r="M5" s="56"/>
      <c r="N5" s="348"/>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39" s="107" customFormat="1" ht="43.5" customHeight="1">
      <c r="A6" s="24">
        <v>1</v>
      </c>
      <c r="B6" s="77" t="s">
        <v>218</v>
      </c>
      <c r="C6" s="77" t="s">
        <v>95</v>
      </c>
      <c r="D6" s="24" t="s">
        <v>36</v>
      </c>
      <c r="E6" s="24" t="s">
        <v>37</v>
      </c>
      <c r="F6" s="77" t="s">
        <v>98</v>
      </c>
      <c r="G6" s="112" t="s">
        <v>219</v>
      </c>
      <c r="H6" s="18">
        <v>0.99</v>
      </c>
      <c r="I6" s="18">
        <v>0.15</v>
      </c>
      <c r="J6" s="104">
        <v>1</v>
      </c>
      <c r="K6" s="105">
        <f>(I6*J6)</f>
        <v>0.15</v>
      </c>
      <c r="L6" s="106"/>
      <c r="M6" s="106"/>
      <c r="N6" s="262"/>
      <c r="O6" s="12"/>
      <c r="P6" s="12"/>
      <c r="Q6" s="12"/>
      <c r="R6" s="12"/>
      <c r="S6" s="12"/>
      <c r="T6" s="12"/>
      <c r="U6" s="12"/>
      <c r="V6" s="12"/>
      <c r="W6" s="12"/>
      <c r="X6" s="12"/>
      <c r="Y6" s="12"/>
      <c r="Z6" s="12"/>
      <c r="AA6" s="12"/>
      <c r="AB6" s="12"/>
      <c r="AC6" s="12"/>
      <c r="AD6" s="12"/>
      <c r="AE6" s="12"/>
      <c r="AF6" s="12"/>
      <c r="AG6" s="12"/>
      <c r="AH6" s="12"/>
      <c r="AI6" s="12"/>
      <c r="AJ6" s="12"/>
      <c r="AK6" s="12"/>
      <c r="AL6" s="12"/>
      <c r="AM6" s="12"/>
    </row>
    <row r="7" spans="1:39" s="107" customFormat="1" ht="76.5">
      <c r="A7" s="24">
        <v>1</v>
      </c>
      <c r="B7" s="77" t="s">
        <v>220</v>
      </c>
      <c r="C7" s="77" t="s">
        <v>545</v>
      </c>
      <c r="D7" s="24" t="s">
        <v>36</v>
      </c>
      <c r="E7" s="24" t="s">
        <v>37</v>
      </c>
      <c r="F7" s="286" t="s">
        <v>557</v>
      </c>
      <c r="G7" s="112" t="s">
        <v>221</v>
      </c>
      <c r="H7" s="18">
        <v>0.6</v>
      </c>
      <c r="I7" s="18">
        <v>0.12</v>
      </c>
      <c r="J7" s="104">
        <v>0.8418</v>
      </c>
      <c r="K7" s="105">
        <f>(I7*J7)</f>
        <v>0.101016</v>
      </c>
      <c r="L7" s="106"/>
      <c r="M7" s="113"/>
      <c r="N7" s="262"/>
      <c r="O7" s="12"/>
      <c r="P7" s="12"/>
      <c r="Q7" s="12"/>
      <c r="R7" s="12"/>
      <c r="S7" s="12"/>
      <c r="T7" s="12"/>
      <c r="U7" s="12"/>
      <c r="V7" s="12"/>
      <c r="W7" s="12"/>
      <c r="X7" s="12"/>
      <c r="Y7" s="12"/>
      <c r="Z7" s="12"/>
      <c r="AA7" s="12"/>
      <c r="AB7" s="12"/>
      <c r="AC7" s="12"/>
      <c r="AD7" s="12"/>
      <c r="AE7" s="12"/>
      <c r="AF7" s="12"/>
      <c r="AG7" s="12"/>
      <c r="AH7" s="12"/>
      <c r="AI7" s="12"/>
      <c r="AJ7" s="12"/>
      <c r="AK7" s="12"/>
      <c r="AL7" s="12"/>
      <c r="AM7" s="12"/>
    </row>
    <row r="8" spans="1:39" s="107" customFormat="1" ht="45.75" customHeight="1">
      <c r="A8" s="24">
        <v>1</v>
      </c>
      <c r="B8" s="77" t="s">
        <v>222</v>
      </c>
      <c r="C8" s="77" t="s">
        <v>797</v>
      </c>
      <c r="D8" s="24" t="s">
        <v>36</v>
      </c>
      <c r="E8" s="24" t="s">
        <v>37</v>
      </c>
      <c r="F8" s="77" t="s">
        <v>798</v>
      </c>
      <c r="G8" s="112" t="s">
        <v>665</v>
      </c>
      <c r="H8" s="18">
        <v>1</v>
      </c>
      <c r="I8" s="18">
        <v>0.15</v>
      </c>
      <c r="J8" s="104">
        <v>0.8719</v>
      </c>
      <c r="K8" s="105">
        <f>(I8*J8)</f>
        <v>0.13078499999999998</v>
      </c>
      <c r="L8" s="106" t="s">
        <v>103</v>
      </c>
      <c r="M8" s="113"/>
      <c r="N8" s="262"/>
      <c r="O8" s="12"/>
      <c r="P8" s="12"/>
      <c r="Q8" s="12"/>
      <c r="R8" s="12"/>
      <c r="S8" s="12"/>
      <c r="T8" s="12"/>
      <c r="U8" s="12"/>
      <c r="V8" s="12"/>
      <c r="W8" s="12"/>
      <c r="X8" s="12"/>
      <c r="Y8" s="12"/>
      <c r="Z8" s="12"/>
      <c r="AA8" s="12"/>
      <c r="AB8" s="12"/>
      <c r="AC8" s="12"/>
      <c r="AD8" s="12"/>
      <c r="AE8" s="12"/>
      <c r="AF8" s="12"/>
      <c r="AG8" s="12"/>
      <c r="AH8" s="12"/>
      <c r="AI8" s="12"/>
      <c r="AJ8" s="12"/>
      <c r="AK8" s="12"/>
      <c r="AL8" s="12"/>
      <c r="AM8" s="12"/>
    </row>
    <row r="9" spans="1:21" ht="46.5" customHeight="1">
      <c r="A9" s="114">
        <v>2</v>
      </c>
      <c r="B9" s="25" t="s">
        <v>666</v>
      </c>
      <c r="C9" s="25" t="s">
        <v>227</v>
      </c>
      <c r="D9" s="24" t="s">
        <v>36</v>
      </c>
      <c r="E9" s="24" t="s">
        <v>37</v>
      </c>
      <c r="F9" s="25" t="s">
        <v>105</v>
      </c>
      <c r="G9" s="25" t="s">
        <v>667</v>
      </c>
      <c r="H9" s="18">
        <v>0.3</v>
      </c>
      <c r="I9" s="18">
        <v>0.12</v>
      </c>
      <c r="J9" s="91"/>
      <c r="K9" s="90">
        <f>SUM(K6:K8)</f>
        <v>0.381801</v>
      </c>
      <c r="L9" s="91"/>
      <c r="M9" s="91"/>
      <c r="N9" s="96"/>
      <c r="O9" s="80"/>
      <c r="P9" s="80"/>
      <c r="Q9" s="80"/>
      <c r="R9" s="80"/>
      <c r="S9" s="80"/>
      <c r="T9" s="80"/>
      <c r="U9" s="80"/>
    </row>
    <row r="10" spans="1:14" ht="51">
      <c r="A10" s="115">
        <v>2</v>
      </c>
      <c r="B10" s="25" t="s">
        <v>471</v>
      </c>
      <c r="C10" s="77" t="s">
        <v>108</v>
      </c>
      <c r="D10" s="24" t="s">
        <v>36</v>
      </c>
      <c r="E10" s="24" t="s">
        <v>472</v>
      </c>
      <c r="F10" s="77" t="s">
        <v>473</v>
      </c>
      <c r="G10" s="112" t="s">
        <v>474</v>
      </c>
      <c r="H10" s="18">
        <v>0.97</v>
      </c>
      <c r="I10" s="18">
        <v>0.14</v>
      </c>
      <c r="J10" s="89">
        <v>0.3642</v>
      </c>
      <c r="K10" s="90">
        <f>(I10*J10)</f>
        <v>0.050988000000000006</v>
      </c>
      <c r="L10" s="91" t="s">
        <v>147</v>
      </c>
      <c r="M10" s="91" t="s">
        <v>148</v>
      </c>
      <c r="N10" s="262"/>
    </row>
    <row r="11" spans="1:14" ht="38.25" hidden="1">
      <c r="A11" s="115"/>
      <c r="B11" s="25" t="s">
        <v>149</v>
      </c>
      <c r="C11" s="77" t="s">
        <v>150</v>
      </c>
      <c r="D11" s="24" t="s">
        <v>96</v>
      </c>
      <c r="E11" s="24" t="s">
        <v>97</v>
      </c>
      <c r="F11" s="77" t="s">
        <v>151</v>
      </c>
      <c r="G11" s="112"/>
      <c r="H11" s="18"/>
      <c r="I11" s="18"/>
      <c r="J11" s="89"/>
      <c r="K11" s="90"/>
      <c r="L11" s="91"/>
      <c r="M11" s="91"/>
      <c r="N11" s="262"/>
    </row>
    <row r="12" spans="1:39" s="107" customFormat="1" ht="69" customHeight="1">
      <c r="A12" s="24">
        <v>5</v>
      </c>
      <c r="B12" s="25" t="s">
        <v>475</v>
      </c>
      <c r="C12" s="77" t="s">
        <v>25</v>
      </c>
      <c r="D12" s="24" t="s">
        <v>36</v>
      </c>
      <c r="E12" s="24" t="s">
        <v>37</v>
      </c>
      <c r="F12" s="77" t="s">
        <v>461</v>
      </c>
      <c r="G12" s="112" t="s">
        <v>476</v>
      </c>
      <c r="H12" s="18" t="s">
        <v>477</v>
      </c>
      <c r="I12" s="18">
        <v>0.1</v>
      </c>
      <c r="J12" s="104">
        <v>0.3093</v>
      </c>
      <c r="K12" s="105">
        <f>(I12*J12)</f>
        <v>0.030930000000000003</v>
      </c>
      <c r="L12" s="106" t="s">
        <v>463</v>
      </c>
      <c r="M12" s="106" t="s">
        <v>464</v>
      </c>
      <c r="N12" s="26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row>
    <row r="13" spans="1:39" s="107" customFormat="1" ht="42.75" hidden="1">
      <c r="A13" s="24">
        <v>5</v>
      </c>
      <c r="B13" s="77" t="s">
        <v>465</v>
      </c>
      <c r="C13" s="25" t="s">
        <v>466</v>
      </c>
      <c r="D13" s="24" t="s">
        <v>96</v>
      </c>
      <c r="E13" s="24" t="s">
        <v>97</v>
      </c>
      <c r="F13" s="77" t="s">
        <v>467</v>
      </c>
      <c r="G13" s="116" t="s">
        <v>468</v>
      </c>
      <c r="H13" s="18"/>
      <c r="I13" s="18">
        <v>0.1</v>
      </c>
      <c r="J13" s="104">
        <v>0.3378</v>
      </c>
      <c r="K13" s="105">
        <f>(I13*J13)</f>
        <v>0.03378</v>
      </c>
      <c r="L13" s="106" t="s">
        <v>469</v>
      </c>
      <c r="M13" s="106" t="s">
        <v>470</v>
      </c>
      <c r="N13" s="26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row>
    <row r="14" spans="1:14" s="12" customFormat="1" ht="38.25">
      <c r="A14" s="24">
        <v>5</v>
      </c>
      <c r="B14" s="77" t="s">
        <v>478</v>
      </c>
      <c r="C14" s="25" t="s">
        <v>653</v>
      </c>
      <c r="D14" s="24" t="s">
        <v>36</v>
      </c>
      <c r="E14" s="24" t="s">
        <v>37</v>
      </c>
      <c r="F14" s="77" t="s">
        <v>654</v>
      </c>
      <c r="G14" s="116" t="s">
        <v>479</v>
      </c>
      <c r="H14" s="18">
        <v>1</v>
      </c>
      <c r="I14" s="18">
        <v>0.12</v>
      </c>
      <c r="J14" s="89"/>
      <c r="K14" s="90"/>
      <c r="L14" s="91"/>
      <c r="M14" s="91"/>
      <c r="N14" s="262"/>
    </row>
    <row r="15" spans="1:21" ht="45" customHeight="1">
      <c r="A15" s="24">
        <v>6</v>
      </c>
      <c r="B15" s="25" t="s">
        <v>480</v>
      </c>
      <c r="C15" s="25" t="s">
        <v>211</v>
      </c>
      <c r="D15" s="24" t="s">
        <v>36</v>
      </c>
      <c r="E15" s="24" t="s">
        <v>238</v>
      </c>
      <c r="F15" s="25" t="s">
        <v>213</v>
      </c>
      <c r="G15" s="25" t="s">
        <v>481</v>
      </c>
      <c r="H15" s="18">
        <v>0.75</v>
      </c>
      <c r="I15" s="18">
        <v>0.1</v>
      </c>
      <c r="J15" s="91"/>
      <c r="K15" s="90">
        <f>IF(J15=H15,I15,H15*I15)</f>
        <v>0.07500000000000001</v>
      </c>
      <c r="L15" s="91"/>
      <c r="M15" s="91"/>
      <c r="N15" s="96"/>
      <c r="O15" s="80"/>
      <c r="P15" s="80"/>
      <c r="Q15" s="80"/>
      <c r="R15" s="80"/>
      <c r="S15" s="80"/>
      <c r="T15" s="80"/>
      <c r="U15" s="80"/>
    </row>
    <row r="16" spans="2:21" ht="14.25">
      <c r="B16" s="64"/>
      <c r="C16" s="64"/>
      <c r="D16" s="64"/>
      <c r="E16" s="64"/>
      <c r="F16" s="64"/>
      <c r="G16" s="64"/>
      <c r="H16" s="64"/>
      <c r="I16" s="63">
        <f>SUM(I15+I14+I12+I10+I9+I8+I7+I6)</f>
        <v>1</v>
      </c>
      <c r="J16" s="67"/>
      <c r="K16" s="67"/>
      <c r="L16" s="67"/>
      <c r="M16" s="67"/>
      <c r="N16" s="80"/>
      <c r="O16" s="80"/>
      <c r="P16" s="80"/>
      <c r="Q16" s="80"/>
      <c r="R16" s="80"/>
      <c r="S16" s="80"/>
      <c r="T16" s="80"/>
      <c r="U16" s="80"/>
    </row>
    <row r="17" spans="2:21" ht="14.25">
      <c r="B17" s="67"/>
      <c r="C17" s="67"/>
      <c r="D17" s="67"/>
      <c r="E17" s="67"/>
      <c r="F17" s="67"/>
      <c r="G17" s="67"/>
      <c r="H17" s="67"/>
      <c r="I17" s="67"/>
      <c r="J17" s="67"/>
      <c r="K17" s="67"/>
      <c r="L17" s="67"/>
      <c r="M17" s="67"/>
      <c r="N17" s="80"/>
      <c r="O17" s="80"/>
      <c r="P17" s="80"/>
      <c r="Q17" s="80"/>
      <c r="R17" s="80"/>
      <c r="S17" s="80"/>
      <c r="T17" s="80"/>
      <c r="U17" s="80"/>
    </row>
    <row r="18" spans="2:21" ht="14.25">
      <c r="B18" s="67"/>
      <c r="C18" s="67"/>
      <c r="D18" s="67"/>
      <c r="E18" s="67"/>
      <c r="F18" s="67"/>
      <c r="G18" s="67"/>
      <c r="H18" s="67"/>
      <c r="I18" s="67"/>
      <c r="J18" s="67"/>
      <c r="K18" s="67"/>
      <c r="L18" s="67"/>
      <c r="M18" s="67"/>
      <c r="N18" s="80"/>
      <c r="O18" s="80"/>
      <c r="P18" s="80"/>
      <c r="Q18" s="80"/>
      <c r="R18" s="80"/>
      <c r="S18" s="80"/>
      <c r="T18" s="80"/>
      <c r="U18" s="80"/>
    </row>
    <row r="19" spans="2:21" ht="14.25">
      <c r="B19" s="67"/>
      <c r="C19" s="67"/>
      <c r="D19" s="67"/>
      <c r="E19" s="67"/>
      <c r="F19" s="67"/>
      <c r="G19" s="67"/>
      <c r="H19" s="67"/>
      <c r="I19" s="67"/>
      <c r="J19" s="67"/>
      <c r="K19" s="67"/>
      <c r="L19" s="67"/>
      <c r="M19" s="67"/>
      <c r="N19" s="80"/>
      <c r="O19" s="80"/>
      <c r="P19" s="80"/>
      <c r="Q19" s="80"/>
      <c r="R19" s="80"/>
      <c r="S19" s="80"/>
      <c r="T19" s="80"/>
      <c r="U19" s="80"/>
    </row>
    <row r="20" spans="2:21" ht="14.25">
      <c r="B20" s="67"/>
      <c r="C20" s="67"/>
      <c r="D20" s="67"/>
      <c r="E20" s="67"/>
      <c r="F20" s="67"/>
      <c r="G20" s="67"/>
      <c r="H20" s="67"/>
      <c r="I20" s="67"/>
      <c r="J20" s="67"/>
      <c r="K20" s="67"/>
      <c r="L20" s="67"/>
      <c r="M20" s="67"/>
      <c r="N20" s="80"/>
      <c r="O20" s="80"/>
      <c r="P20" s="80"/>
      <c r="Q20" s="80"/>
      <c r="R20" s="80"/>
      <c r="S20" s="80"/>
      <c r="T20" s="80"/>
      <c r="U20" s="80"/>
    </row>
    <row r="21" spans="2:21" ht="14.25">
      <c r="B21" s="67"/>
      <c r="C21" s="67"/>
      <c r="D21" s="67"/>
      <c r="E21" s="67"/>
      <c r="F21" s="67"/>
      <c r="G21" s="67"/>
      <c r="H21" s="67"/>
      <c r="I21" s="67"/>
      <c r="J21" s="67"/>
      <c r="K21" s="67"/>
      <c r="L21" s="67"/>
      <c r="M21" s="67"/>
      <c r="N21" s="80"/>
      <c r="O21" s="80"/>
      <c r="P21" s="80"/>
      <c r="Q21" s="80"/>
      <c r="R21" s="80"/>
      <c r="S21" s="80"/>
      <c r="T21" s="80"/>
      <c r="U21" s="80"/>
    </row>
    <row r="22" spans="2:21" ht="14.25">
      <c r="B22" s="67"/>
      <c r="C22" s="67"/>
      <c r="D22" s="67"/>
      <c r="E22" s="67"/>
      <c r="F22" s="67"/>
      <c r="G22" s="67"/>
      <c r="H22" s="67"/>
      <c r="I22" s="67"/>
      <c r="J22" s="67"/>
      <c r="K22" s="67"/>
      <c r="L22" s="67"/>
      <c r="M22" s="67"/>
      <c r="N22" s="80"/>
      <c r="O22" s="80"/>
      <c r="P22" s="80"/>
      <c r="Q22" s="80"/>
      <c r="R22" s="80"/>
      <c r="S22" s="80"/>
      <c r="T22" s="80"/>
      <c r="U22" s="80"/>
    </row>
    <row r="23" spans="2:21" ht="14.25">
      <c r="B23" s="67"/>
      <c r="C23" s="67"/>
      <c r="D23" s="67"/>
      <c r="E23" s="67"/>
      <c r="F23" s="67"/>
      <c r="G23" s="67"/>
      <c r="H23" s="67"/>
      <c r="I23" s="67"/>
      <c r="J23" s="67"/>
      <c r="K23" s="67"/>
      <c r="L23" s="67"/>
      <c r="M23" s="67"/>
      <c r="N23" s="80"/>
      <c r="O23" s="80"/>
      <c r="P23" s="80"/>
      <c r="Q23" s="80"/>
      <c r="R23" s="80"/>
      <c r="S23" s="80"/>
      <c r="T23" s="80"/>
      <c r="U23" s="80"/>
    </row>
  </sheetData>
  <mergeCells count="9">
    <mergeCell ref="N4:N5"/>
    <mergeCell ref="A1:I1"/>
    <mergeCell ref="A4:A5"/>
    <mergeCell ref="D4:D5"/>
    <mergeCell ref="E4:E5"/>
    <mergeCell ref="F4:F5"/>
    <mergeCell ref="G4:G5"/>
    <mergeCell ref="H4:H5"/>
    <mergeCell ref="I4:I5"/>
  </mergeCells>
  <printOptions/>
  <pageMargins left="0.1968503937007874" right="0.1968503937007874" top="0.1968503937007874" bottom="0.1968503937007874" header="0" footer="0"/>
  <pageSetup horizontalDpi="600" verticalDpi="600" orientation="landscape" paperSize="14" scale="70" r:id="rId1"/>
</worksheet>
</file>

<file path=xl/worksheets/sheet29.xml><?xml version="1.0" encoding="utf-8"?>
<worksheet xmlns="http://schemas.openxmlformats.org/spreadsheetml/2006/main" xmlns:r="http://schemas.openxmlformats.org/officeDocument/2006/relationships">
  <dimension ref="A1:HS34"/>
  <sheetViews>
    <sheetView workbookViewId="0" topLeftCell="A6">
      <selection activeCell="G7" sqref="G7"/>
    </sheetView>
  </sheetViews>
  <sheetFormatPr defaultColWidth="11.421875" defaultRowHeight="12.75"/>
  <cols>
    <col min="1" max="1" width="11.00390625" style="0" customWidth="1"/>
    <col min="2" max="2" width="39.421875" style="0" customWidth="1"/>
    <col min="3" max="3" width="31.28125" style="0" customWidth="1"/>
    <col min="4" max="4" width="9.28125" style="8" customWidth="1"/>
    <col min="5" max="5" width="9.8515625" style="8" customWidth="1"/>
    <col min="6" max="6" width="33.140625" style="0" customWidth="1"/>
    <col min="7" max="7" width="34.421875" style="0" customWidth="1"/>
    <col min="8" max="8" width="9.28125" style="8" customWidth="1"/>
    <col min="9" max="9" width="9.28125" style="8" hidden="1" customWidth="1"/>
    <col min="10" max="10" width="8.57421875" style="0" customWidth="1"/>
    <col min="11" max="11" width="0" style="0" hidden="1" customWidth="1"/>
    <col min="12" max="12" width="16.28125" style="0" hidden="1" customWidth="1"/>
  </cols>
  <sheetData>
    <row r="1" spans="1:9" s="1" customFormat="1" ht="15.75">
      <c r="A1" s="327" t="s">
        <v>689</v>
      </c>
      <c r="B1" s="327"/>
      <c r="C1" s="327"/>
      <c r="D1" s="327"/>
      <c r="E1" s="327"/>
      <c r="F1" s="327"/>
      <c r="G1" s="327"/>
      <c r="H1" s="327"/>
      <c r="I1" s="327"/>
    </row>
    <row r="2" spans="1:9" s="6" customFormat="1" ht="15">
      <c r="A2" s="5" t="s">
        <v>690</v>
      </c>
      <c r="H2" s="7"/>
      <c r="I2" s="7"/>
    </row>
    <row r="3" spans="1:9" s="6" customFormat="1" ht="15">
      <c r="A3" s="5" t="s">
        <v>691</v>
      </c>
      <c r="H3" s="7"/>
      <c r="I3" s="7"/>
    </row>
    <row r="4" spans="1:13" s="31" customFormat="1" ht="138" customHeight="1">
      <c r="A4" s="271" t="s">
        <v>692</v>
      </c>
      <c r="B4" s="271" t="s">
        <v>693</v>
      </c>
      <c r="C4" s="271" t="s">
        <v>694</v>
      </c>
      <c r="D4" s="271" t="s">
        <v>695</v>
      </c>
      <c r="E4" s="271" t="s">
        <v>26</v>
      </c>
      <c r="F4" s="271" t="s">
        <v>27</v>
      </c>
      <c r="G4" s="271" t="s">
        <v>28</v>
      </c>
      <c r="H4" s="271" t="s">
        <v>29</v>
      </c>
      <c r="I4" s="271" t="s">
        <v>30</v>
      </c>
      <c r="J4" s="271" t="s">
        <v>31</v>
      </c>
      <c r="K4" s="271" t="s">
        <v>32</v>
      </c>
      <c r="L4" s="271" t="s">
        <v>33</v>
      </c>
      <c r="M4" s="271" t="s">
        <v>384</v>
      </c>
    </row>
    <row r="5" spans="1:13" s="4" customFormat="1" ht="42.75" customHeight="1">
      <c r="A5" s="13">
        <v>1</v>
      </c>
      <c r="B5" s="14" t="s">
        <v>34</v>
      </c>
      <c r="C5" s="15" t="s">
        <v>35</v>
      </c>
      <c r="D5" s="13" t="s">
        <v>36</v>
      </c>
      <c r="E5" s="13" t="s">
        <v>37</v>
      </c>
      <c r="F5" s="15" t="s">
        <v>38</v>
      </c>
      <c r="G5" s="15" t="s">
        <v>703</v>
      </c>
      <c r="H5" s="16">
        <v>0.98</v>
      </c>
      <c r="I5" s="17"/>
      <c r="J5" s="18">
        <v>0.12</v>
      </c>
      <c r="K5" s="17">
        <f aca="true" t="shared" si="0" ref="K5:K13">I5*J5</f>
        <v>0</v>
      </c>
      <c r="L5" s="19"/>
      <c r="M5" s="23"/>
    </row>
    <row r="6" spans="1:13" s="4" customFormat="1" ht="55.5" customHeight="1">
      <c r="A6" s="20">
        <v>1</v>
      </c>
      <c r="B6" s="14" t="s">
        <v>704</v>
      </c>
      <c r="C6" s="15" t="s">
        <v>705</v>
      </c>
      <c r="D6" s="13" t="s">
        <v>36</v>
      </c>
      <c r="E6" s="13" t="s">
        <v>37</v>
      </c>
      <c r="F6" s="21" t="s">
        <v>706</v>
      </c>
      <c r="G6" s="15" t="s">
        <v>707</v>
      </c>
      <c r="H6" s="18">
        <v>1</v>
      </c>
      <c r="I6" s="17"/>
      <c r="J6" s="18">
        <v>0.12</v>
      </c>
      <c r="K6" s="22">
        <f t="shared" si="0"/>
        <v>0</v>
      </c>
      <c r="L6" s="23"/>
      <c r="M6" s="23"/>
    </row>
    <row r="7" spans="1:13" s="4" customFormat="1" ht="78.75" customHeight="1">
      <c r="A7" s="24">
        <v>1</v>
      </c>
      <c r="B7" s="14" t="s">
        <v>708</v>
      </c>
      <c r="C7" s="15" t="s">
        <v>676</v>
      </c>
      <c r="D7" s="24" t="s">
        <v>36</v>
      </c>
      <c r="E7" s="24" t="s">
        <v>37</v>
      </c>
      <c r="F7" s="25" t="s">
        <v>677</v>
      </c>
      <c r="G7" s="15" t="s">
        <v>678</v>
      </c>
      <c r="H7" s="18">
        <v>0.95</v>
      </c>
      <c r="I7" s="17"/>
      <c r="J7" s="18">
        <v>0.12</v>
      </c>
      <c r="K7" s="22">
        <f t="shared" si="0"/>
        <v>0</v>
      </c>
      <c r="L7" s="23"/>
      <c r="M7" s="23"/>
    </row>
    <row r="8" spans="1:13" s="4" customFormat="1" ht="68.25" customHeight="1">
      <c r="A8" s="26">
        <v>1</v>
      </c>
      <c r="B8" s="14" t="s">
        <v>679</v>
      </c>
      <c r="C8" s="15" t="s">
        <v>680</v>
      </c>
      <c r="D8" s="24" t="s">
        <v>36</v>
      </c>
      <c r="E8" s="24" t="s">
        <v>37</v>
      </c>
      <c r="F8" s="288" t="s">
        <v>322</v>
      </c>
      <c r="G8" s="15" t="s">
        <v>263</v>
      </c>
      <c r="H8" s="27">
        <v>1</v>
      </c>
      <c r="I8" s="17"/>
      <c r="J8" s="18">
        <v>0.1</v>
      </c>
      <c r="K8" s="22">
        <f t="shared" si="0"/>
        <v>0</v>
      </c>
      <c r="L8" s="19"/>
      <c r="M8" s="23"/>
    </row>
    <row r="9" spans="1:13" s="4" customFormat="1" ht="55.5" customHeight="1">
      <c r="A9" s="24">
        <v>2</v>
      </c>
      <c r="B9" s="14" t="s">
        <v>668</v>
      </c>
      <c r="C9" s="15" t="s">
        <v>669</v>
      </c>
      <c r="D9" s="24" t="s">
        <v>36</v>
      </c>
      <c r="E9" s="24" t="s">
        <v>37</v>
      </c>
      <c r="F9" s="25" t="s">
        <v>670</v>
      </c>
      <c r="G9" s="15" t="s">
        <v>671</v>
      </c>
      <c r="H9" s="18">
        <v>0.9</v>
      </c>
      <c r="I9" s="17"/>
      <c r="J9" s="18">
        <v>0.1</v>
      </c>
      <c r="K9" s="22">
        <f t="shared" si="0"/>
        <v>0</v>
      </c>
      <c r="L9" s="23"/>
      <c r="M9" s="23"/>
    </row>
    <row r="10" spans="1:227" s="32" customFormat="1" ht="51">
      <c r="A10" s="24">
        <v>1</v>
      </c>
      <c r="B10" s="14" t="s">
        <v>672</v>
      </c>
      <c r="C10" s="15" t="s">
        <v>673</v>
      </c>
      <c r="D10" s="24" t="s">
        <v>36</v>
      </c>
      <c r="E10" s="24" t="s">
        <v>37</v>
      </c>
      <c r="F10" s="25" t="s">
        <v>674</v>
      </c>
      <c r="G10" s="15" t="s">
        <v>675</v>
      </c>
      <c r="H10" s="18">
        <v>1</v>
      </c>
      <c r="I10" s="28"/>
      <c r="J10" s="18">
        <v>0.12</v>
      </c>
      <c r="K10" s="29">
        <f t="shared" si="0"/>
        <v>0</v>
      </c>
      <c r="L10" s="30"/>
      <c r="M10" s="30"/>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row>
    <row r="11" spans="1:13" s="4" customFormat="1" ht="84" customHeight="1">
      <c r="A11" s="24">
        <v>1</v>
      </c>
      <c r="B11" s="14" t="s">
        <v>226</v>
      </c>
      <c r="C11" s="15" t="s">
        <v>227</v>
      </c>
      <c r="D11" s="24" t="s">
        <v>36</v>
      </c>
      <c r="E11" s="24" t="s">
        <v>37</v>
      </c>
      <c r="F11" s="25" t="s">
        <v>228</v>
      </c>
      <c r="G11" s="15" t="s">
        <v>229</v>
      </c>
      <c r="H11" s="18">
        <v>0.25</v>
      </c>
      <c r="I11" s="22"/>
      <c r="J11" s="18">
        <v>0.1</v>
      </c>
      <c r="K11" s="22">
        <f t="shared" si="0"/>
        <v>0</v>
      </c>
      <c r="L11" s="19"/>
      <c r="M11" s="23"/>
    </row>
    <row r="12" spans="1:13" s="37" customFormat="1" ht="49.5" customHeight="1">
      <c r="A12" s="26">
        <v>5</v>
      </c>
      <c r="B12" s="14" t="s">
        <v>230</v>
      </c>
      <c r="C12" s="15" t="s">
        <v>231</v>
      </c>
      <c r="D12" s="26" t="s">
        <v>36</v>
      </c>
      <c r="E12" s="26" t="s">
        <v>37</v>
      </c>
      <c r="F12" s="33" t="s">
        <v>232</v>
      </c>
      <c r="G12" s="15" t="s">
        <v>233</v>
      </c>
      <c r="H12" s="27">
        <v>1</v>
      </c>
      <c r="I12" s="34"/>
      <c r="J12" s="27">
        <v>0.12</v>
      </c>
      <c r="K12" s="35">
        <f t="shared" si="0"/>
        <v>0</v>
      </c>
      <c r="L12" s="36"/>
      <c r="M12" s="270"/>
    </row>
    <row r="13" spans="1:13" s="37" customFormat="1" ht="38.25">
      <c r="A13" s="24" t="s">
        <v>234</v>
      </c>
      <c r="B13" s="14" t="s">
        <v>235</v>
      </c>
      <c r="C13" s="15" t="s">
        <v>236</v>
      </c>
      <c r="D13" s="24" t="s">
        <v>237</v>
      </c>
      <c r="E13" s="24" t="s">
        <v>238</v>
      </c>
      <c r="F13" s="38" t="s">
        <v>240</v>
      </c>
      <c r="G13" s="15" t="s">
        <v>239</v>
      </c>
      <c r="H13" s="18">
        <v>0.78</v>
      </c>
      <c r="I13" s="39">
        <v>0</v>
      </c>
      <c r="J13" s="18">
        <v>0.1</v>
      </c>
      <c r="K13" s="40">
        <f t="shared" si="0"/>
        <v>0</v>
      </c>
      <c r="L13" s="41"/>
      <c r="M13" s="270"/>
    </row>
    <row r="14" spans="10:11" s="4" customFormat="1" ht="13.5" thickBot="1">
      <c r="J14" s="42">
        <f>SUM(J4:J13)</f>
        <v>0.9999999999999999</v>
      </c>
      <c r="K14" s="43">
        <f>SUM(K5:K12)</f>
        <v>0</v>
      </c>
    </row>
    <row r="15" s="4" customFormat="1" ht="12.75">
      <c r="K15" s="44"/>
    </row>
    <row r="16" spans="1:68" ht="12.75">
      <c r="A16" s="45"/>
      <c r="B16" s="45"/>
      <c r="C16" s="45"/>
      <c r="F16" s="45"/>
      <c r="G16" s="45"/>
      <c r="J16" s="45"/>
      <c r="K16" s="46"/>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row>
    <row r="17" spans="1:68" ht="12.75">
      <c r="A17" s="45"/>
      <c r="B17" s="45"/>
      <c r="C17" s="45"/>
      <c r="F17" s="45"/>
      <c r="G17" s="45"/>
      <c r="J17" s="45"/>
      <c r="K17" s="46"/>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row>
    <row r="18" spans="1:68" ht="12.75">
      <c r="A18" s="45"/>
      <c r="B18" s="45"/>
      <c r="C18" s="45"/>
      <c r="F18" s="45"/>
      <c r="G18" s="45"/>
      <c r="J18" s="45"/>
      <c r="K18" s="46"/>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row>
    <row r="19" spans="1:68" ht="12.75">
      <c r="A19" s="45"/>
      <c r="B19" s="45"/>
      <c r="C19" s="45"/>
      <c r="F19" s="45"/>
      <c r="G19" s="45"/>
      <c r="J19" s="45"/>
      <c r="K19" s="46"/>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row>
    <row r="20" spans="1:68" ht="12.75">
      <c r="A20" s="45"/>
      <c r="B20" s="45"/>
      <c r="C20" s="45"/>
      <c r="F20" s="45"/>
      <c r="G20" s="45"/>
      <c r="J20" s="45"/>
      <c r="K20" s="46"/>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row>
    <row r="21" ht="12.75">
      <c r="K21" s="47"/>
    </row>
    <row r="22" ht="12.75">
      <c r="K22" s="47"/>
    </row>
    <row r="23" ht="12.75">
      <c r="K23" s="47"/>
    </row>
    <row r="24" ht="12.75">
      <c r="K24" s="47"/>
    </row>
    <row r="25" ht="12.75">
      <c r="K25" s="47"/>
    </row>
    <row r="26" ht="12.75">
      <c r="K26" s="47"/>
    </row>
    <row r="27" ht="12.75">
      <c r="K27" s="47"/>
    </row>
    <row r="28" ht="12.75">
      <c r="K28" s="47"/>
    </row>
    <row r="29" ht="12.75">
      <c r="K29" s="47"/>
    </row>
    <row r="30" ht="12.75">
      <c r="K30" s="47"/>
    </row>
    <row r="31" ht="12.75">
      <c r="K31" s="47"/>
    </row>
    <row r="32" ht="12.75">
      <c r="K32" s="47"/>
    </row>
    <row r="33" ht="12.75">
      <c r="K33" s="47"/>
    </row>
    <row r="34" ht="12.75">
      <c r="K34" s="47"/>
    </row>
  </sheetData>
  <mergeCells count="1">
    <mergeCell ref="A1:I1"/>
  </mergeCells>
  <printOptions/>
  <pageMargins left="0.1968503937007874" right="0" top="0.1968503937007874" bottom="0.1968503937007874" header="0" footer="0"/>
  <pageSetup horizontalDpi="600" verticalDpi="600" orientation="landscape" paperSize="14" scale="70" r:id="rId1"/>
</worksheet>
</file>

<file path=xl/worksheets/sheet3.xml><?xml version="1.0" encoding="utf-8"?>
<worksheet xmlns="http://schemas.openxmlformats.org/spreadsheetml/2006/main" xmlns:r="http://schemas.openxmlformats.org/officeDocument/2006/relationships">
  <dimension ref="A1:W26"/>
  <sheetViews>
    <sheetView workbookViewId="0" topLeftCell="C8">
      <selection activeCell="H9" sqref="H9"/>
    </sheetView>
  </sheetViews>
  <sheetFormatPr defaultColWidth="11.421875" defaultRowHeight="12.75"/>
  <cols>
    <col min="1" max="1" width="16.28125" style="6" customWidth="1"/>
    <col min="2" max="2" width="5.28125" style="6" hidden="1" customWidth="1"/>
    <col min="3" max="3" width="21.421875" style="6" customWidth="1"/>
    <col min="4" max="4" width="5.57421875" style="73" hidden="1" customWidth="1"/>
    <col min="5" max="5" width="37.140625" style="6" customWidth="1"/>
    <col min="6" max="6" width="11.28125" style="7" customWidth="1"/>
    <col min="7" max="7" width="10.7109375" style="73" customWidth="1"/>
    <col min="8" max="8" width="37.140625" style="6" customWidth="1"/>
    <col min="9" max="9" width="29.2812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7" s="5" customFormat="1" ht="15">
      <c r="A3" s="5" t="s">
        <v>242</v>
      </c>
      <c r="C3" s="5" t="s">
        <v>332</v>
      </c>
      <c r="D3" s="50"/>
      <c r="F3" s="48"/>
      <c r="G3" s="50"/>
    </row>
    <row r="4" spans="1:7" s="5" customFormat="1" ht="15">
      <c r="A4" s="5" t="s">
        <v>244</v>
      </c>
      <c r="C4" s="5" t="s">
        <v>333</v>
      </c>
      <c r="D4" s="50"/>
      <c r="F4" s="48"/>
      <c r="G4" s="50"/>
    </row>
    <row r="5" spans="1:15" s="5" customFormat="1" ht="157.5" customHeight="1">
      <c r="A5" s="325" t="s">
        <v>246</v>
      </c>
      <c r="B5" s="325" t="s">
        <v>247</v>
      </c>
      <c r="C5" s="51" t="s">
        <v>693</v>
      </c>
      <c r="D5" s="325" t="s">
        <v>248</v>
      </c>
      <c r="E5" s="51" t="s">
        <v>694</v>
      </c>
      <c r="F5" s="325" t="s">
        <v>695</v>
      </c>
      <c r="G5" s="325" t="s">
        <v>26</v>
      </c>
      <c r="H5" s="325" t="s">
        <v>27</v>
      </c>
      <c r="I5" s="325" t="s">
        <v>28</v>
      </c>
      <c r="J5" s="325" t="s">
        <v>249</v>
      </c>
      <c r="K5" s="325" t="s">
        <v>31</v>
      </c>
      <c r="L5" s="52" t="s">
        <v>250</v>
      </c>
      <c r="M5" s="52" t="s">
        <v>251</v>
      </c>
      <c r="N5" s="52" t="s">
        <v>252</v>
      </c>
      <c r="O5" s="53" t="s">
        <v>253</v>
      </c>
    </row>
    <row r="6" spans="1:15" s="5" customFormat="1" ht="22.5" customHeight="1" hidden="1">
      <c r="A6" s="325"/>
      <c r="B6" s="325"/>
      <c r="C6" s="51" t="s">
        <v>254</v>
      </c>
      <c r="D6" s="325"/>
      <c r="E6" s="51" t="s">
        <v>254</v>
      </c>
      <c r="F6" s="325"/>
      <c r="G6" s="325"/>
      <c r="H6" s="325"/>
      <c r="I6" s="325"/>
      <c r="J6" s="326"/>
      <c r="K6" s="326"/>
      <c r="L6" s="54"/>
      <c r="M6" s="55">
        <f>(K6*L6)</f>
        <v>0</v>
      </c>
      <c r="N6" s="54"/>
      <c r="O6" s="56"/>
    </row>
    <row r="7" spans="1:15" ht="58.5" customHeight="1">
      <c r="A7" s="20">
        <v>4</v>
      </c>
      <c r="B7" s="20"/>
      <c r="C7" s="57" t="s">
        <v>153</v>
      </c>
      <c r="D7" s="20"/>
      <c r="E7" s="57" t="s">
        <v>154</v>
      </c>
      <c r="F7" s="20" t="s">
        <v>36</v>
      </c>
      <c r="G7" s="58" t="s">
        <v>37</v>
      </c>
      <c r="H7" s="57" t="s">
        <v>155</v>
      </c>
      <c r="I7" s="57" t="s">
        <v>156</v>
      </c>
      <c r="J7" s="59">
        <v>1</v>
      </c>
      <c r="K7" s="59">
        <v>0.1</v>
      </c>
      <c r="L7" s="91"/>
      <c r="M7" s="90">
        <f>IF(L7=J7,K7,J7*K7)</f>
        <v>0.1</v>
      </c>
      <c r="N7" s="91"/>
      <c r="O7" s="91"/>
    </row>
    <row r="8" spans="1:15" ht="74.25" customHeight="1">
      <c r="A8" s="20">
        <v>4</v>
      </c>
      <c r="B8" s="20"/>
      <c r="C8" s="62" t="s">
        <v>153</v>
      </c>
      <c r="D8" s="20"/>
      <c r="E8" s="57" t="s">
        <v>157</v>
      </c>
      <c r="F8" s="20" t="s">
        <v>36</v>
      </c>
      <c r="G8" s="58" t="s">
        <v>37</v>
      </c>
      <c r="H8" s="57" t="s">
        <v>158</v>
      </c>
      <c r="I8" s="57" t="s">
        <v>159</v>
      </c>
      <c r="J8" s="59">
        <v>1</v>
      </c>
      <c r="K8" s="59">
        <v>0.2</v>
      </c>
      <c r="L8" s="91"/>
      <c r="M8" s="90">
        <f>IF(L8=J8,K8,J8*K8)</f>
        <v>0.2</v>
      </c>
      <c r="N8" s="91"/>
      <c r="O8" s="91"/>
    </row>
    <row r="9" spans="1:23" ht="54.75" customHeight="1">
      <c r="A9" s="20">
        <v>5</v>
      </c>
      <c r="B9" s="62"/>
      <c r="C9" s="62" t="s">
        <v>160</v>
      </c>
      <c r="D9" s="62"/>
      <c r="E9" s="62" t="s">
        <v>161</v>
      </c>
      <c r="F9" s="20" t="s">
        <v>36</v>
      </c>
      <c r="G9" s="58" t="s">
        <v>37</v>
      </c>
      <c r="H9" s="62" t="s">
        <v>162</v>
      </c>
      <c r="I9" s="62" t="s">
        <v>163</v>
      </c>
      <c r="J9" s="63">
        <v>1</v>
      </c>
      <c r="K9" s="59">
        <v>0.2</v>
      </c>
      <c r="L9" s="91"/>
      <c r="M9" s="90">
        <f>IF(L9=J9,K9,J9*K9)</f>
        <v>0.2</v>
      </c>
      <c r="N9" s="91"/>
      <c r="O9" s="91"/>
      <c r="P9" s="67"/>
      <c r="Q9" s="67"/>
      <c r="R9" s="67"/>
      <c r="S9" s="67"/>
      <c r="T9" s="67"/>
      <c r="U9" s="67"/>
      <c r="V9" s="67"/>
      <c r="W9" s="67"/>
    </row>
    <row r="10" spans="1:23" ht="52.5" customHeight="1">
      <c r="A10" s="20">
        <v>5</v>
      </c>
      <c r="B10" s="62"/>
      <c r="C10" s="62" t="s">
        <v>164</v>
      </c>
      <c r="D10" s="62"/>
      <c r="E10" s="62" t="s">
        <v>165</v>
      </c>
      <c r="F10" s="20" t="s">
        <v>36</v>
      </c>
      <c r="G10" s="58" t="s">
        <v>37</v>
      </c>
      <c r="H10" s="62" t="s">
        <v>166</v>
      </c>
      <c r="I10" s="62" t="s">
        <v>167</v>
      </c>
      <c r="J10" s="63">
        <v>1</v>
      </c>
      <c r="K10" s="59">
        <v>0.2</v>
      </c>
      <c r="L10" s="91"/>
      <c r="M10" s="90">
        <f>IF(L10=J10,K10,J10*K10)</f>
        <v>0.2</v>
      </c>
      <c r="N10" s="91"/>
      <c r="O10" s="91"/>
      <c r="P10" s="67"/>
      <c r="Q10" s="67"/>
      <c r="R10" s="67"/>
      <c r="S10" s="67"/>
      <c r="T10" s="67"/>
      <c r="U10" s="67"/>
      <c r="V10" s="67"/>
      <c r="W10" s="67"/>
    </row>
    <row r="11" spans="1:23" s="12" customFormat="1" ht="99" customHeight="1">
      <c r="A11" s="24">
        <v>5</v>
      </c>
      <c r="B11" s="25"/>
      <c r="C11" s="25" t="s">
        <v>164</v>
      </c>
      <c r="D11" s="25"/>
      <c r="E11" s="304" t="s">
        <v>101</v>
      </c>
      <c r="F11" s="24" t="s">
        <v>36</v>
      </c>
      <c r="G11" s="76" t="s">
        <v>37</v>
      </c>
      <c r="H11" s="25" t="s">
        <v>168</v>
      </c>
      <c r="I11" s="25" t="s">
        <v>169</v>
      </c>
      <c r="J11" s="18">
        <v>1</v>
      </c>
      <c r="K11" s="39">
        <v>0.15</v>
      </c>
      <c r="L11" s="68"/>
      <c r="M11" s="90">
        <f>SUM(M7:M10)</f>
        <v>0.7</v>
      </c>
      <c r="N11" s="68"/>
      <c r="O11" s="68"/>
      <c r="P11" s="80"/>
      <c r="Q11" s="80"/>
      <c r="R11" s="80"/>
      <c r="S11" s="80"/>
      <c r="T11" s="80"/>
      <c r="U11" s="80"/>
      <c r="V11" s="80"/>
      <c r="W11" s="80"/>
    </row>
    <row r="12" spans="1:11" ht="79.5" customHeight="1">
      <c r="A12" s="242" t="s">
        <v>343</v>
      </c>
      <c r="B12" s="242"/>
      <c r="C12" s="62" t="s">
        <v>170</v>
      </c>
      <c r="D12" s="243"/>
      <c r="E12" s="62" t="s">
        <v>256</v>
      </c>
      <c r="F12" s="20" t="s">
        <v>36</v>
      </c>
      <c r="G12" s="58" t="s">
        <v>37</v>
      </c>
      <c r="H12" s="306" t="s">
        <v>696</v>
      </c>
      <c r="I12" s="62" t="s">
        <v>171</v>
      </c>
      <c r="J12" s="63">
        <v>1</v>
      </c>
      <c r="K12" s="59">
        <v>0.15</v>
      </c>
    </row>
    <row r="13" spans="1:23" ht="14.25">
      <c r="A13" s="175"/>
      <c r="B13" s="176"/>
      <c r="C13" s="176"/>
      <c r="D13" s="176"/>
      <c r="E13" s="178"/>
      <c r="F13" s="175"/>
      <c r="G13" s="175"/>
      <c r="H13" s="178"/>
      <c r="I13" s="178"/>
      <c r="J13" s="178"/>
      <c r="K13" s="63">
        <f>SUM(K7:K12)</f>
        <v>1</v>
      </c>
      <c r="L13" s="68"/>
      <c r="M13" s="69"/>
      <c r="N13" s="68"/>
      <c r="O13" s="68"/>
      <c r="P13" s="176"/>
      <c r="Q13" s="176"/>
      <c r="R13" s="176"/>
      <c r="S13" s="176"/>
      <c r="T13" s="176"/>
      <c r="U13" s="67"/>
      <c r="V13" s="67"/>
      <c r="W13" s="67"/>
    </row>
    <row r="14" spans="1:23" ht="14.25">
      <c r="A14" s="178"/>
      <c r="B14" s="178"/>
      <c r="C14" s="176"/>
      <c r="D14" s="176"/>
      <c r="E14" s="176"/>
      <c r="F14" s="176"/>
      <c r="G14" s="176"/>
      <c r="H14" s="176"/>
      <c r="I14" s="176"/>
      <c r="J14" s="176"/>
      <c r="K14" s="176"/>
      <c r="L14" s="68"/>
      <c r="M14" s="69"/>
      <c r="N14" s="68"/>
      <c r="O14" s="68"/>
      <c r="P14" s="176"/>
      <c r="Q14" s="176"/>
      <c r="R14" s="176"/>
      <c r="S14" s="176"/>
      <c r="T14" s="176"/>
      <c r="U14" s="67"/>
      <c r="V14" s="67"/>
      <c r="W14" s="67"/>
    </row>
    <row r="15" spans="1:23" ht="14.25">
      <c r="A15" s="178"/>
      <c r="B15" s="178"/>
      <c r="C15" s="176"/>
      <c r="D15" s="176"/>
      <c r="E15" s="176"/>
      <c r="F15" s="176"/>
      <c r="G15" s="176"/>
      <c r="H15" s="176"/>
      <c r="I15" s="176"/>
      <c r="J15" s="176"/>
      <c r="K15" s="176"/>
      <c r="L15" s="68"/>
      <c r="M15" s="69"/>
      <c r="N15" s="68"/>
      <c r="O15" s="68"/>
      <c r="P15" s="176"/>
      <c r="Q15" s="176"/>
      <c r="R15" s="176"/>
      <c r="S15" s="176"/>
      <c r="T15" s="176"/>
      <c r="U15" s="67"/>
      <c r="V15" s="67"/>
      <c r="W15" s="67"/>
    </row>
    <row r="16" spans="3:23" ht="15">
      <c r="C16" s="67"/>
      <c r="D16" s="67"/>
      <c r="E16" s="67"/>
      <c r="F16" s="67"/>
      <c r="G16" s="67"/>
      <c r="H16" s="67"/>
      <c r="I16" s="67"/>
      <c r="J16" s="67"/>
      <c r="K16" s="67"/>
      <c r="L16" s="70"/>
      <c r="M16" s="72"/>
      <c r="N16" s="70"/>
      <c r="O16" s="70"/>
      <c r="P16" s="67"/>
      <c r="Q16" s="67"/>
      <c r="R16" s="67"/>
      <c r="S16" s="67"/>
      <c r="T16" s="67"/>
      <c r="U16" s="67"/>
      <c r="V16" s="67"/>
      <c r="W16" s="67"/>
    </row>
    <row r="17" spans="3:23" ht="14.25">
      <c r="C17" s="67"/>
      <c r="D17" s="67"/>
      <c r="E17" s="67"/>
      <c r="F17" s="67"/>
      <c r="G17" s="67"/>
      <c r="H17" s="67"/>
      <c r="I17" s="67"/>
      <c r="J17" s="67"/>
      <c r="K17" s="67"/>
      <c r="L17" s="67"/>
      <c r="M17" s="67"/>
      <c r="N17" s="67"/>
      <c r="O17" s="67"/>
      <c r="P17" s="67"/>
      <c r="Q17" s="67"/>
      <c r="R17" s="67"/>
      <c r="S17" s="67"/>
      <c r="T17" s="67"/>
      <c r="U17" s="67"/>
      <c r="V17" s="67"/>
      <c r="W17" s="67"/>
    </row>
    <row r="18" spans="3:23" ht="14.25">
      <c r="C18" s="67"/>
      <c r="D18" s="67"/>
      <c r="E18" s="67"/>
      <c r="F18" s="67"/>
      <c r="G18" s="67"/>
      <c r="H18" s="67"/>
      <c r="I18" s="67"/>
      <c r="J18" s="67"/>
      <c r="K18" s="67"/>
      <c r="L18" s="67"/>
      <c r="M18" s="67"/>
      <c r="N18" s="67"/>
      <c r="O18" s="67"/>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sheetData>
  <mergeCells count="11">
    <mergeCell ref="I5:I6"/>
    <mergeCell ref="J5:J6"/>
    <mergeCell ref="K5:K6"/>
    <mergeCell ref="A1:K1"/>
    <mergeCell ref="A2:K2"/>
    <mergeCell ref="A5:A6"/>
    <mergeCell ref="B5:B6"/>
    <mergeCell ref="D5:D6"/>
    <mergeCell ref="F5:F6"/>
    <mergeCell ref="G5:G6"/>
    <mergeCell ref="H5:H6"/>
  </mergeCells>
  <printOptions/>
  <pageMargins left="0.1968503937007874" right="0.1968503937007874" top="0.1968503937007874" bottom="0.1968503937007874" header="0" footer="0"/>
  <pageSetup horizontalDpi="600" verticalDpi="600" orientation="landscape" paperSize="14" scale="75" r:id="rId1"/>
</worksheet>
</file>

<file path=xl/worksheets/sheet30.xml><?xml version="1.0" encoding="utf-8"?>
<worksheet xmlns="http://schemas.openxmlformats.org/spreadsheetml/2006/main" xmlns:r="http://schemas.openxmlformats.org/officeDocument/2006/relationships">
  <dimension ref="A1:W28"/>
  <sheetViews>
    <sheetView workbookViewId="0" topLeftCell="A1">
      <selection activeCell="E7" sqref="E7"/>
    </sheetView>
  </sheetViews>
  <sheetFormatPr defaultColWidth="11.421875" defaultRowHeight="12.75"/>
  <cols>
    <col min="1" max="1" width="16.28125" style="6" customWidth="1"/>
    <col min="2" max="2" width="5.28125" style="6" hidden="1" customWidth="1"/>
    <col min="3" max="3" width="22.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t="s">
        <v>360</v>
      </c>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47" t="s">
        <v>361</v>
      </c>
      <c r="B3" s="328"/>
      <c r="C3" s="328"/>
      <c r="D3" s="328"/>
      <c r="E3" s="328"/>
      <c r="F3" s="328"/>
      <c r="G3" s="328"/>
      <c r="H3" s="328"/>
      <c r="I3" s="328"/>
      <c r="J3" s="328"/>
      <c r="K3" s="328"/>
    </row>
    <row r="4" spans="4:7" s="5" customFormat="1" ht="15">
      <c r="D4" s="50"/>
      <c r="F4" s="48"/>
      <c r="G4" s="50"/>
    </row>
    <row r="5" spans="1:7" s="5" customFormat="1" ht="15">
      <c r="A5" s="5" t="s">
        <v>341</v>
      </c>
      <c r="D5" s="50"/>
      <c r="F5" s="48"/>
      <c r="G5" s="50"/>
    </row>
    <row r="6" spans="1:7" s="5" customFormat="1" ht="15">
      <c r="A6" s="5" t="s">
        <v>342</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ht="71.25" customHeight="1">
      <c r="A10" s="20" t="s">
        <v>343</v>
      </c>
      <c r="B10" s="20"/>
      <c r="C10" s="57" t="s">
        <v>344</v>
      </c>
      <c r="D10" s="20"/>
      <c r="E10" s="57" t="s">
        <v>345</v>
      </c>
      <c r="F10" s="20" t="s">
        <v>346</v>
      </c>
      <c r="G10" s="58" t="s">
        <v>37</v>
      </c>
      <c r="H10" s="57" t="s">
        <v>347</v>
      </c>
      <c r="I10" s="57" t="s">
        <v>348</v>
      </c>
      <c r="J10" s="59">
        <v>1</v>
      </c>
      <c r="K10" s="59">
        <v>0.3</v>
      </c>
      <c r="L10" s="91"/>
      <c r="M10" s="90"/>
      <c r="N10" s="91"/>
      <c r="O10" s="91"/>
    </row>
    <row r="11" spans="1:15" ht="60" customHeight="1">
      <c r="A11" s="20" t="s">
        <v>343</v>
      </c>
      <c r="B11" s="20"/>
      <c r="C11" s="57" t="s">
        <v>344</v>
      </c>
      <c r="D11" s="20"/>
      <c r="E11" s="57" t="s">
        <v>349</v>
      </c>
      <c r="F11" s="20" t="s">
        <v>87</v>
      </c>
      <c r="G11" s="58" t="s">
        <v>37</v>
      </c>
      <c r="H11" s="57" t="s">
        <v>350</v>
      </c>
      <c r="I11" s="57" t="s">
        <v>351</v>
      </c>
      <c r="J11" s="59">
        <v>1</v>
      </c>
      <c r="K11" s="59">
        <v>0.25</v>
      </c>
      <c r="L11" s="91"/>
      <c r="M11" s="90"/>
      <c r="N11" s="91"/>
      <c r="O11" s="91"/>
    </row>
    <row r="12" spans="1:15" ht="36" customHeight="1">
      <c r="A12" s="20" t="s">
        <v>343</v>
      </c>
      <c r="B12" s="20"/>
      <c r="C12" s="57" t="s">
        <v>352</v>
      </c>
      <c r="D12" s="20"/>
      <c r="E12" s="57" t="s">
        <v>353</v>
      </c>
      <c r="F12" s="20" t="s">
        <v>87</v>
      </c>
      <c r="G12" s="58" t="s">
        <v>37</v>
      </c>
      <c r="H12" s="57" t="s">
        <v>354</v>
      </c>
      <c r="I12" s="57" t="s">
        <v>355</v>
      </c>
      <c r="J12" s="59">
        <v>1</v>
      </c>
      <c r="K12" s="59">
        <v>0.25</v>
      </c>
      <c r="L12" s="91"/>
      <c r="M12" s="90"/>
      <c r="N12" s="91"/>
      <c r="O12" s="91"/>
    </row>
    <row r="13" spans="1:23" ht="43.5" customHeight="1">
      <c r="A13" s="20" t="s">
        <v>343</v>
      </c>
      <c r="B13" s="62"/>
      <c r="C13" s="57" t="s">
        <v>356</v>
      </c>
      <c r="D13" s="62"/>
      <c r="E13" s="62" t="s">
        <v>357</v>
      </c>
      <c r="F13" s="20" t="s">
        <v>87</v>
      </c>
      <c r="G13" s="20" t="s">
        <v>37</v>
      </c>
      <c r="H13" s="62" t="s">
        <v>358</v>
      </c>
      <c r="I13" s="62" t="s">
        <v>359</v>
      </c>
      <c r="J13" s="63">
        <v>1</v>
      </c>
      <c r="K13" s="63">
        <v>0.2</v>
      </c>
      <c r="L13" s="91"/>
      <c r="M13" s="90"/>
      <c r="N13" s="91"/>
      <c r="O13" s="91"/>
      <c r="P13" s="67"/>
      <c r="Q13" s="67"/>
      <c r="R13" s="67"/>
      <c r="S13" s="67"/>
      <c r="T13" s="67"/>
      <c r="U13" s="67"/>
      <c r="V13" s="67"/>
      <c r="W13" s="67"/>
    </row>
    <row r="14" spans="1:23" ht="14.25">
      <c r="A14" s="64"/>
      <c r="B14" s="64"/>
      <c r="C14" s="64"/>
      <c r="D14" s="64"/>
      <c r="E14" s="64"/>
      <c r="F14" s="64"/>
      <c r="G14" s="64"/>
      <c r="H14" s="64"/>
      <c r="I14" s="64"/>
      <c r="J14" s="64"/>
      <c r="K14" s="63">
        <f>SUM(K10:K13)</f>
        <v>1</v>
      </c>
      <c r="L14" s="68"/>
      <c r="M14" s="90">
        <f>SUM(M10:M13)</f>
        <v>0</v>
      </c>
      <c r="N14" s="68"/>
      <c r="O14" s="68"/>
      <c r="P14" s="67"/>
      <c r="Q14" s="67"/>
      <c r="R14" s="67"/>
      <c r="S14" s="67"/>
      <c r="T14" s="67"/>
      <c r="U14" s="67"/>
      <c r="V14" s="67"/>
      <c r="W14" s="67"/>
    </row>
    <row r="15" spans="3:23" ht="14.25">
      <c r="C15" s="67"/>
      <c r="D15" s="67"/>
      <c r="E15" s="67"/>
      <c r="F15" s="67"/>
      <c r="G15" s="67"/>
      <c r="H15" s="67"/>
      <c r="I15" s="67"/>
      <c r="J15" s="67"/>
      <c r="K15" s="67"/>
      <c r="L15" s="68"/>
      <c r="M15" s="69"/>
      <c r="N15" s="68"/>
      <c r="O15" s="68"/>
      <c r="P15" s="67"/>
      <c r="Q15" s="67"/>
      <c r="R15" s="67"/>
      <c r="S15" s="67"/>
      <c r="T15" s="67"/>
      <c r="U15" s="67"/>
      <c r="V15" s="67"/>
      <c r="W15" s="67"/>
    </row>
    <row r="16" spans="3:23" ht="14.25">
      <c r="C16" s="67"/>
      <c r="D16" s="67"/>
      <c r="E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5">
      <c r="C18" s="67"/>
      <c r="D18" s="67"/>
      <c r="E18" s="67"/>
      <c r="F18" s="67"/>
      <c r="G18" s="67"/>
      <c r="H18" s="67"/>
      <c r="I18" s="67"/>
      <c r="J18" s="67"/>
      <c r="K18" s="67"/>
      <c r="L18" s="70"/>
      <c r="M18" s="72"/>
      <c r="N18" s="70"/>
      <c r="O18" s="70"/>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sheetData>
  <mergeCells count="12">
    <mergeCell ref="H8:H9"/>
    <mergeCell ref="I8:I9"/>
    <mergeCell ref="J8:J9"/>
    <mergeCell ref="K8:K9"/>
    <mergeCell ref="A1:K1"/>
    <mergeCell ref="A2:K2"/>
    <mergeCell ref="A3:K3"/>
    <mergeCell ref="A8:A9"/>
    <mergeCell ref="B8:B9"/>
    <mergeCell ref="D8:D9"/>
    <mergeCell ref="F8:F9"/>
    <mergeCell ref="G8:G9"/>
  </mergeCells>
  <printOptions/>
  <pageMargins left="0.75" right="0.75" top="1" bottom="1" header="0" footer="0"/>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W30"/>
  <sheetViews>
    <sheetView workbookViewId="0" topLeftCell="G14">
      <selection activeCell="I17" sqref="I17"/>
    </sheetView>
  </sheetViews>
  <sheetFormatPr defaultColWidth="11.421875" defaultRowHeight="12.75"/>
  <cols>
    <col min="1" max="1" width="16.28125" style="6" customWidth="1"/>
    <col min="2" max="2" width="5.28125" style="6" hidden="1" customWidth="1"/>
    <col min="3" max="3" width="30.421875" style="6" customWidth="1"/>
    <col min="4" max="4" width="5.57421875" style="73" hidden="1" customWidth="1"/>
    <col min="5" max="5" width="37.140625" style="6" customWidth="1"/>
    <col min="6" max="6" width="11.28125" style="7" customWidth="1"/>
    <col min="7" max="7" width="10.7109375" style="73" customWidth="1"/>
    <col min="8" max="8" width="43.57421875" style="6" customWidth="1"/>
    <col min="9" max="9" width="38.28125" style="6" customWidth="1"/>
    <col min="10" max="11" width="11.421875" style="6" customWidth="1"/>
    <col min="12" max="12" width="13.8515625" style="6" hidden="1" customWidth="1"/>
    <col min="13" max="13" width="13.7109375" style="6" hidden="1" customWidth="1"/>
    <col min="14" max="15" width="28.7109375" style="6" hidden="1" customWidth="1"/>
    <col min="16" max="16" width="45.8515625" style="6" customWidth="1"/>
    <col min="17" max="16384" width="11.421875" style="6" customWidth="1"/>
  </cols>
  <sheetData>
    <row r="1" spans="1:11" s="5" customFormat="1" ht="15">
      <c r="A1" s="328"/>
      <c r="B1" s="328"/>
      <c r="C1" s="328"/>
      <c r="D1" s="328"/>
      <c r="E1" s="328"/>
      <c r="F1" s="328"/>
      <c r="G1" s="328"/>
      <c r="H1" s="328"/>
      <c r="I1" s="328"/>
      <c r="J1" s="328"/>
      <c r="K1" s="328"/>
    </row>
    <row r="2" spans="1:11" s="49"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700</v>
      </c>
      <c r="D5" s="50"/>
      <c r="F5" s="48"/>
      <c r="G5" s="50"/>
    </row>
    <row r="6" spans="1:7" s="5" customFormat="1" ht="15">
      <c r="A6" s="5" t="s">
        <v>244</v>
      </c>
      <c r="C6" s="5" t="s">
        <v>701</v>
      </c>
      <c r="D6" s="50"/>
      <c r="F6" s="48"/>
      <c r="G6" s="50"/>
    </row>
    <row r="7" spans="4:7" s="5" customFormat="1" ht="15">
      <c r="D7" s="50"/>
      <c r="F7" s="48"/>
      <c r="G7" s="50"/>
    </row>
    <row r="8" spans="1:16"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152" t="s">
        <v>253</v>
      </c>
      <c r="P8" s="162" t="s">
        <v>331</v>
      </c>
    </row>
    <row r="9" spans="1:16" s="5" customFormat="1" ht="22.5" customHeight="1" hidden="1">
      <c r="A9" s="325"/>
      <c r="B9" s="325"/>
      <c r="C9" s="51" t="s">
        <v>254</v>
      </c>
      <c r="D9" s="325"/>
      <c r="E9" s="51" t="s">
        <v>254</v>
      </c>
      <c r="F9" s="325"/>
      <c r="G9" s="325"/>
      <c r="H9" s="325"/>
      <c r="I9" s="325"/>
      <c r="J9" s="326"/>
      <c r="K9" s="326"/>
      <c r="L9" s="54"/>
      <c r="M9" s="55">
        <f>(K9*L9)</f>
        <v>0</v>
      </c>
      <c r="N9" s="54"/>
      <c r="O9" s="153"/>
      <c r="P9" s="154"/>
    </row>
    <row r="10" spans="1:16" s="4" customFormat="1" ht="85.5" customHeight="1">
      <c r="A10" s="20" t="s">
        <v>234</v>
      </c>
      <c r="B10" s="20"/>
      <c r="C10" s="57" t="s">
        <v>702</v>
      </c>
      <c r="D10" s="20"/>
      <c r="E10" s="57" t="s">
        <v>306</v>
      </c>
      <c r="F10" s="20" t="s">
        <v>237</v>
      </c>
      <c r="G10" s="58" t="s">
        <v>238</v>
      </c>
      <c r="H10" s="57" t="s">
        <v>307</v>
      </c>
      <c r="I10" s="123" t="s">
        <v>308</v>
      </c>
      <c r="J10" s="59">
        <v>0.99</v>
      </c>
      <c r="K10" s="59">
        <v>0.1</v>
      </c>
      <c r="L10" s="60"/>
      <c r="M10" s="61">
        <f>IF(L10=J10,K10,J10*K10)</f>
        <v>0.099</v>
      </c>
      <c r="N10" s="60"/>
      <c r="O10" s="155"/>
      <c r="P10" s="123" t="s">
        <v>309</v>
      </c>
    </row>
    <row r="11" spans="1:16" s="160" customFormat="1" ht="60.75" customHeight="1">
      <c r="A11" s="20">
        <v>1</v>
      </c>
      <c r="B11" s="156"/>
      <c r="C11" s="57" t="s">
        <v>310</v>
      </c>
      <c r="D11" s="156"/>
      <c r="E11" s="57" t="s">
        <v>311</v>
      </c>
      <c r="F11" s="20" t="s">
        <v>36</v>
      </c>
      <c r="G11" s="58" t="s">
        <v>37</v>
      </c>
      <c r="H11" s="57" t="s">
        <v>273</v>
      </c>
      <c r="I11" s="123" t="s">
        <v>312</v>
      </c>
      <c r="J11" s="59">
        <v>0.7</v>
      </c>
      <c r="K11" s="59">
        <v>0.1</v>
      </c>
      <c r="L11" s="157"/>
      <c r="M11" s="158">
        <f>IF(L11=J11,K11,J11*K11)</f>
        <v>0.06999999999999999</v>
      </c>
      <c r="N11" s="157"/>
      <c r="O11" s="159"/>
      <c r="P11" s="123" t="s">
        <v>313</v>
      </c>
    </row>
    <row r="12" spans="1:23" s="4" customFormat="1" ht="46.5" customHeight="1">
      <c r="A12" s="20">
        <v>5</v>
      </c>
      <c r="B12" s="62"/>
      <c r="C12" s="57" t="s">
        <v>475</v>
      </c>
      <c r="D12" s="62"/>
      <c r="E12" s="57" t="s">
        <v>314</v>
      </c>
      <c r="F12" s="20" t="s">
        <v>36</v>
      </c>
      <c r="G12" s="58" t="s">
        <v>472</v>
      </c>
      <c r="H12" s="57" t="s">
        <v>315</v>
      </c>
      <c r="I12" s="123" t="s">
        <v>316</v>
      </c>
      <c r="J12" s="59">
        <v>0.97</v>
      </c>
      <c r="K12" s="59">
        <v>0.2</v>
      </c>
      <c r="L12" s="60"/>
      <c r="M12" s="61">
        <f>IF(L12=J12,K12,J12*K12)</f>
        <v>0.194</v>
      </c>
      <c r="N12" s="60"/>
      <c r="O12" s="155"/>
      <c r="P12" s="123" t="s">
        <v>317</v>
      </c>
      <c r="Q12" s="64"/>
      <c r="R12" s="64"/>
      <c r="S12" s="64"/>
      <c r="T12" s="64"/>
      <c r="U12" s="64"/>
      <c r="V12" s="64"/>
      <c r="W12" s="64"/>
    </row>
    <row r="13" spans="1:23" s="4" customFormat="1" ht="83.25" customHeight="1">
      <c r="A13" s="20">
        <v>2</v>
      </c>
      <c r="B13" s="62"/>
      <c r="C13" s="57" t="s">
        <v>52</v>
      </c>
      <c r="D13" s="62"/>
      <c r="E13" s="57" t="s">
        <v>318</v>
      </c>
      <c r="F13" s="20" t="s">
        <v>36</v>
      </c>
      <c r="G13" s="58" t="s">
        <v>37</v>
      </c>
      <c r="H13" s="57" t="s">
        <v>319</v>
      </c>
      <c r="I13" s="123" t="s">
        <v>320</v>
      </c>
      <c r="J13" s="59">
        <v>0.8</v>
      </c>
      <c r="K13" s="59">
        <v>0.2</v>
      </c>
      <c r="L13" s="60"/>
      <c r="M13" s="61"/>
      <c r="N13" s="60"/>
      <c r="O13" s="155"/>
      <c r="P13" s="123" t="s">
        <v>321</v>
      </c>
      <c r="Q13" s="64"/>
      <c r="R13" s="64"/>
      <c r="S13" s="64"/>
      <c r="T13" s="64"/>
      <c r="U13" s="64"/>
      <c r="V13" s="64"/>
      <c r="W13" s="64"/>
    </row>
    <row r="14" spans="1:23" s="4" customFormat="1" ht="58.5" customHeight="1">
      <c r="A14" s="20">
        <v>4</v>
      </c>
      <c r="B14" s="62"/>
      <c r="C14" s="57" t="s">
        <v>750</v>
      </c>
      <c r="D14" s="62"/>
      <c r="E14" s="57" t="s">
        <v>751</v>
      </c>
      <c r="F14" s="20" t="s">
        <v>752</v>
      </c>
      <c r="G14" s="58" t="s">
        <v>238</v>
      </c>
      <c r="H14" s="57" t="s">
        <v>753</v>
      </c>
      <c r="I14" s="123" t="s">
        <v>337</v>
      </c>
      <c r="J14" s="59">
        <v>0.25</v>
      </c>
      <c r="K14" s="59">
        <v>0.2</v>
      </c>
      <c r="L14" s="60"/>
      <c r="M14" s="61"/>
      <c r="N14" s="60"/>
      <c r="O14" s="155"/>
      <c r="P14" s="123" t="s">
        <v>754</v>
      </c>
      <c r="Q14" s="64"/>
      <c r="R14" s="64"/>
      <c r="S14" s="64"/>
      <c r="T14" s="64"/>
      <c r="U14" s="64"/>
      <c r="V14" s="64"/>
      <c r="W14" s="64"/>
    </row>
    <row r="15" spans="1:23" s="4" customFormat="1" ht="83.25" customHeight="1">
      <c r="A15" s="20" t="s">
        <v>234</v>
      </c>
      <c r="B15" s="62"/>
      <c r="C15" s="57" t="s">
        <v>755</v>
      </c>
      <c r="D15" s="62"/>
      <c r="E15" s="57" t="s">
        <v>756</v>
      </c>
      <c r="F15" s="20" t="s">
        <v>36</v>
      </c>
      <c r="G15" s="58" t="s">
        <v>472</v>
      </c>
      <c r="H15" s="57" t="s">
        <v>340</v>
      </c>
      <c r="I15" s="123" t="s">
        <v>757</v>
      </c>
      <c r="J15" s="59">
        <v>0.99</v>
      </c>
      <c r="K15" s="59">
        <v>0.2</v>
      </c>
      <c r="L15" s="60"/>
      <c r="M15" s="61">
        <f>IF(L15=J15,K15,J15*K15)</f>
        <v>0.198</v>
      </c>
      <c r="N15" s="60"/>
      <c r="O15" s="155"/>
      <c r="P15" s="123" t="s">
        <v>330</v>
      </c>
      <c r="Q15" s="64"/>
      <c r="R15" s="64"/>
      <c r="S15" s="64"/>
      <c r="T15" s="64"/>
      <c r="U15" s="64"/>
      <c r="V15" s="64"/>
      <c r="W15" s="64"/>
    </row>
    <row r="16" spans="1:23" s="4" customFormat="1" ht="12.75">
      <c r="A16" s="64"/>
      <c r="B16" s="64"/>
      <c r="C16" s="64"/>
      <c r="D16" s="64"/>
      <c r="E16" s="64"/>
      <c r="F16" s="64"/>
      <c r="G16" s="64"/>
      <c r="H16" s="64"/>
      <c r="I16" s="64"/>
      <c r="J16" s="64"/>
      <c r="K16" s="63">
        <f>SUM(K10:K15)</f>
        <v>1</v>
      </c>
      <c r="L16" s="65"/>
      <c r="M16" s="61">
        <f>SUM(M10:M15)</f>
        <v>0.5609999999999999</v>
      </c>
      <c r="N16" s="65"/>
      <c r="O16" s="65"/>
      <c r="P16" s="161"/>
      <c r="Q16" s="64"/>
      <c r="R16" s="64"/>
      <c r="S16" s="64"/>
      <c r="T16" s="64"/>
      <c r="U16" s="64"/>
      <c r="V16" s="64"/>
      <c r="W16" s="64"/>
    </row>
    <row r="17" spans="3:23" s="4" customFormat="1" ht="12.75">
      <c r="C17" s="64"/>
      <c r="D17" s="64"/>
      <c r="E17" s="64"/>
      <c r="F17" s="64"/>
      <c r="G17" s="64"/>
      <c r="H17" s="64"/>
      <c r="I17" s="64"/>
      <c r="J17" s="64"/>
      <c r="K17" s="64"/>
      <c r="L17" s="65"/>
      <c r="M17" s="66"/>
      <c r="N17" s="65"/>
      <c r="O17" s="65"/>
      <c r="P17" s="64"/>
      <c r="Q17" s="64"/>
      <c r="R17" s="64"/>
      <c r="S17" s="64"/>
      <c r="T17" s="64"/>
      <c r="U17" s="64"/>
      <c r="V17" s="64"/>
      <c r="W17" s="64"/>
    </row>
    <row r="18" spans="3:23" s="4" customFormat="1" ht="12.75">
      <c r="C18" s="64"/>
      <c r="D18" s="64"/>
      <c r="E18" s="64"/>
      <c r="F18" s="64"/>
      <c r="G18" s="64"/>
      <c r="H18" s="64"/>
      <c r="I18" s="64"/>
      <c r="J18" s="64"/>
      <c r="K18" s="64"/>
      <c r="L18" s="65"/>
      <c r="M18" s="66"/>
      <c r="N18" s="65"/>
      <c r="O18" s="65"/>
      <c r="P18" s="64"/>
      <c r="Q18" s="64"/>
      <c r="R18" s="64"/>
      <c r="S18" s="64"/>
      <c r="T18" s="64"/>
      <c r="U18" s="64"/>
      <c r="V18" s="64"/>
      <c r="W18" s="64"/>
    </row>
    <row r="19" spans="3:23" s="4" customFormat="1" ht="12.75">
      <c r="C19" s="64"/>
      <c r="D19" s="64"/>
      <c r="E19" s="64"/>
      <c r="F19" s="64"/>
      <c r="G19" s="64"/>
      <c r="H19" s="64"/>
      <c r="I19" s="64"/>
      <c r="J19" s="64"/>
      <c r="K19" s="64"/>
      <c r="L19" s="65"/>
      <c r="M19" s="66"/>
      <c r="N19" s="65"/>
      <c r="O19" s="65"/>
      <c r="P19" s="64"/>
      <c r="Q19" s="64"/>
      <c r="R19" s="64"/>
      <c r="S19" s="64"/>
      <c r="T19" s="64"/>
      <c r="U19" s="64"/>
      <c r="V19" s="64"/>
      <c r="W19" s="64"/>
    </row>
    <row r="20" spans="3:23" s="4" customFormat="1" ht="12.75">
      <c r="C20" s="64"/>
      <c r="D20" s="64"/>
      <c r="E20" s="64"/>
      <c r="F20" s="64"/>
      <c r="G20" s="64"/>
      <c r="H20" s="64"/>
      <c r="I20" s="64"/>
      <c r="J20" s="64"/>
      <c r="K20" s="64"/>
      <c r="L20" s="137"/>
      <c r="M20" s="138"/>
      <c r="N20" s="137"/>
      <c r="O20" s="137"/>
      <c r="P20" s="64"/>
      <c r="Q20" s="64"/>
      <c r="R20" s="64"/>
      <c r="S20" s="64"/>
      <c r="T20" s="64"/>
      <c r="U20" s="64"/>
      <c r="V20" s="64"/>
      <c r="W20" s="64"/>
    </row>
    <row r="21" spans="3:23" s="4" customFormat="1" ht="12.75">
      <c r="C21" s="64"/>
      <c r="D21" s="64"/>
      <c r="E21" s="64"/>
      <c r="F21" s="64"/>
      <c r="G21" s="64"/>
      <c r="H21" s="64"/>
      <c r="I21" s="64"/>
      <c r="J21" s="64"/>
      <c r="K21" s="64"/>
      <c r="L21" s="64"/>
      <c r="M21" s="64"/>
      <c r="N21" s="64"/>
      <c r="O21" s="64"/>
      <c r="P21" s="64"/>
      <c r="Q21" s="64"/>
      <c r="R21" s="64"/>
      <c r="S21" s="64"/>
      <c r="T21" s="64"/>
      <c r="U21" s="64"/>
      <c r="V21" s="64"/>
      <c r="W21" s="64"/>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row r="30" spans="3:23" ht="14.25">
      <c r="C30" s="67"/>
      <c r="D30" s="67"/>
      <c r="E30" s="67"/>
      <c r="F30" s="67"/>
      <c r="G30" s="67"/>
      <c r="H30" s="67"/>
      <c r="I30" s="67"/>
      <c r="J30" s="67"/>
      <c r="K30" s="67"/>
      <c r="L30" s="67"/>
      <c r="M30" s="67"/>
      <c r="N30" s="67"/>
      <c r="O30" s="67"/>
      <c r="P30" s="67"/>
      <c r="Q30" s="67"/>
      <c r="R30" s="67"/>
      <c r="S30" s="67"/>
      <c r="T30" s="67"/>
      <c r="U30" s="67"/>
      <c r="V30" s="67"/>
      <c r="W30" s="67"/>
    </row>
  </sheetData>
  <mergeCells count="12">
    <mergeCell ref="A1:K1"/>
    <mergeCell ref="A2:K2"/>
    <mergeCell ref="A3:K3"/>
    <mergeCell ref="A8:A9"/>
    <mergeCell ref="B8:B9"/>
    <mergeCell ref="D8:D9"/>
    <mergeCell ref="F8:F9"/>
    <mergeCell ref="G8:G9"/>
    <mergeCell ref="H8:H9"/>
    <mergeCell ref="I8:I9"/>
    <mergeCell ref="J8:J9"/>
    <mergeCell ref="K8:K9"/>
  </mergeCells>
  <printOptions/>
  <pageMargins left="0.75" right="0.75" top="1" bottom="1" header="0" footer="0"/>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W29"/>
  <sheetViews>
    <sheetView workbookViewId="0" topLeftCell="E12">
      <selection activeCell="H12" sqref="H12"/>
    </sheetView>
  </sheetViews>
  <sheetFormatPr defaultColWidth="11.421875" defaultRowHeight="12.75"/>
  <cols>
    <col min="1" max="1" width="13.7109375" style="6" customWidth="1"/>
    <col min="2" max="2" width="5.28125" style="6" hidden="1" customWidth="1"/>
    <col min="3" max="3" width="26.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8">
      <c r="A2" s="333" t="s">
        <v>241</v>
      </c>
      <c r="B2" s="333"/>
      <c r="C2" s="333"/>
      <c r="D2" s="333"/>
      <c r="E2" s="333"/>
      <c r="F2" s="333"/>
      <c r="G2" s="333"/>
      <c r="H2" s="333"/>
      <c r="I2" s="333"/>
      <c r="J2" s="333"/>
      <c r="K2" s="333"/>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587</v>
      </c>
      <c r="D5" s="50"/>
      <c r="F5" s="48"/>
      <c r="G5" s="50"/>
    </row>
    <row r="6" spans="1:7" s="5" customFormat="1" ht="15">
      <c r="A6" s="5" t="s">
        <v>244</v>
      </c>
      <c r="C6" s="5" t="s">
        <v>588</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ht="69" customHeight="1">
      <c r="A10" s="92">
        <v>6</v>
      </c>
      <c r="B10" s="92"/>
      <c r="C10" s="139" t="s">
        <v>549</v>
      </c>
      <c r="D10" s="92"/>
      <c r="E10" s="139" t="s">
        <v>517</v>
      </c>
      <c r="F10" s="92" t="s">
        <v>237</v>
      </c>
      <c r="G10" s="140" t="s">
        <v>238</v>
      </c>
      <c r="H10" s="139" t="s">
        <v>550</v>
      </c>
      <c r="I10" s="139" t="s">
        <v>551</v>
      </c>
      <c r="J10" s="141">
        <v>0.99</v>
      </c>
      <c r="K10" s="141">
        <v>0.2</v>
      </c>
      <c r="L10" s="91"/>
      <c r="M10" s="90">
        <f>IF(L10=J10,K10,J10*K10)</f>
        <v>0.198</v>
      </c>
      <c r="N10" s="91"/>
      <c r="O10" s="91"/>
    </row>
    <row r="11" spans="1:15" ht="116.25" customHeight="1">
      <c r="A11" s="92">
        <v>1</v>
      </c>
      <c r="B11" s="92"/>
      <c r="C11" s="96" t="s">
        <v>552</v>
      </c>
      <c r="D11" s="92"/>
      <c r="E11" s="139" t="s">
        <v>553</v>
      </c>
      <c r="F11" s="92" t="s">
        <v>36</v>
      </c>
      <c r="G11" s="140" t="s">
        <v>37</v>
      </c>
      <c r="H11" s="139" t="s">
        <v>554</v>
      </c>
      <c r="I11" s="139" t="s">
        <v>555</v>
      </c>
      <c r="J11" s="141">
        <v>0.15</v>
      </c>
      <c r="K11" s="141">
        <v>0.2</v>
      </c>
      <c r="L11" s="91"/>
      <c r="M11" s="90">
        <f>IF(L11=J11,K11,J11*K11)</f>
        <v>0.03</v>
      </c>
      <c r="N11" s="91"/>
      <c r="O11" s="91"/>
    </row>
    <row r="12" spans="1:23" ht="130.5" customHeight="1">
      <c r="A12" s="92">
        <v>1</v>
      </c>
      <c r="B12" s="93"/>
      <c r="C12" s="96" t="s">
        <v>556</v>
      </c>
      <c r="D12" s="93"/>
      <c r="E12" s="93" t="s">
        <v>392</v>
      </c>
      <c r="F12" s="92" t="s">
        <v>36</v>
      </c>
      <c r="G12" s="140" t="s">
        <v>37</v>
      </c>
      <c r="H12" s="93" t="s">
        <v>401</v>
      </c>
      <c r="I12" s="93" t="s">
        <v>393</v>
      </c>
      <c r="J12" s="94">
        <v>1</v>
      </c>
      <c r="K12" s="94">
        <v>0.2</v>
      </c>
      <c r="L12" s="91"/>
      <c r="M12" s="90">
        <f>IF(L12=J12,K12,J12*K12)</f>
        <v>0.2</v>
      </c>
      <c r="N12" s="91"/>
      <c r="O12" s="91"/>
      <c r="P12" s="67"/>
      <c r="Q12" s="67"/>
      <c r="R12" s="67"/>
      <c r="S12" s="67"/>
      <c r="T12" s="67"/>
      <c r="U12" s="67"/>
      <c r="V12" s="67"/>
      <c r="W12" s="67"/>
    </row>
    <row r="13" spans="1:23" ht="130.5" customHeight="1">
      <c r="A13" s="92">
        <v>1</v>
      </c>
      <c r="B13" s="93"/>
      <c r="C13" s="142" t="s">
        <v>394</v>
      </c>
      <c r="D13" s="93"/>
      <c r="E13" s="93" t="s">
        <v>395</v>
      </c>
      <c r="F13" s="92" t="s">
        <v>36</v>
      </c>
      <c r="G13" s="140" t="s">
        <v>37</v>
      </c>
      <c r="H13" s="93" t="s">
        <v>402</v>
      </c>
      <c r="I13" s="96" t="s">
        <v>396</v>
      </c>
      <c r="J13" s="94">
        <v>1</v>
      </c>
      <c r="K13" s="94">
        <v>0.2</v>
      </c>
      <c r="L13" s="91"/>
      <c r="M13" s="90"/>
      <c r="N13" s="91"/>
      <c r="O13" s="91"/>
      <c r="P13" s="67"/>
      <c r="Q13" s="67"/>
      <c r="R13" s="67"/>
      <c r="S13" s="67"/>
      <c r="T13" s="67"/>
      <c r="U13" s="67"/>
      <c r="V13" s="67"/>
      <c r="W13" s="67"/>
    </row>
    <row r="14" spans="1:23" ht="88.5" customHeight="1">
      <c r="A14" s="92">
        <v>2</v>
      </c>
      <c r="B14" s="93"/>
      <c r="C14" s="86" t="s">
        <v>397</v>
      </c>
      <c r="D14" s="93"/>
      <c r="E14" s="93" t="s">
        <v>398</v>
      </c>
      <c r="F14" s="92" t="s">
        <v>36</v>
      </c>
      <c r="G14" s="140" t="s">
        <v>37</v>
      </c>
      <c r="H14" s="93" t="s">
        <v>399</v>
      </c>
      <c r="I14" s="93" t="s">
        <v>400</v>
      </c>
      <c r="J14" s="94">
        <v>1</v>
      </c>
      <c r="K14" s="94">
        <v>0.2</v>
      </c>
      <c r="L14" s="91"/>
      <c r="M14" s="90">
        <f>IF(L14=J14,K14,J14*K14)</f>
        <v>0.2</v>
      </c>
      <c r="N14" s="91"/>
      <c r="O14" s="91"/>
      <c r="P14" s="67"/>
      <c r="Q14" s="67"/>
      <c r="R14" s="67"/>
      <c r="S14" s="67"/>
      <c r="T14" s="67"/>
      <c r="U14" s="67"/>
      <c r="V14" s="67"/>
      <c r="W14" s="67"/>
    </row>
    <row r="15" spans="1:23" ht="14.25">
      <c r="A15" s="67"/>
      <c r="B15" s="67"/>
      <c r="C15" s="67"/>
      <c r="D15" s="67"/>
      <c r="E15" s="67"/>
      <c r="F15" s="67"/>
      <c r="G15" s="67"/>
      <c r="H15" s="67"/>
      <c r="I15" s="67"/>
      <c r="J15" s="67"/>
      <c r="K15" s="94">
        <f>SUM(K10:K14)</f>
        <v>1</v>
      </c>
      <c r="L15" s="68"/>
      <c r="M15" s="90">
        <f>SUM(M10:M14)</f>
        <v>0.6280000000000001</v>
      </c>
      <c r="N15" s="68"/>
      <c r="O15" s="68"/>
      <c r="P15" s="67"/>
      <c r="Q15" s="67"/>
      <c r="R15" s="67"/>
      <c r="S15" s="67"/>
      <c r="T15" s="67"/>
      <c r="U15" s="67"/>
      <c r="V15" s="67"/>
      <c r="W15" s="67"/>
    </row>
    <row r="16" spans="3:23" ht="14.25">
      <c r="C16" s="67"/>
      <c r="D16" s="67"/>
      <c r="E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4.25">
      <c r="C18" s="67"/>
      <c r="D18" s="67"/>
      <c r="E18" s="67"/>
      <c r="F18" s="67"/>
      <c r="G18" s="67"/>
      <c r="H18" s="67"/>
      <c r="I18" s="67"/>
      <c r="J18" s="67"/>
      <c r="K18" s="67"/>
      <c r="L18" s="68"/>
      <c r="M18" s="69"/>
      <c r="N18" s="68"/>
      <c r="O18" s="68"/>
      <c r="P18" s="67"/>
      <c r="Q18" s="67"/>
      <c r="R18" s="67"/>
      <c r="S18" s="67"/>
      <c r="T18" s="67"/>
      <c r="U18" s="67"/>
      <c r="V18" s="67"/>
      <c r="W18" s="67"/>
    </row>
    <row r="19" spans="3:23" ht="15">
      <c r="C19" s="67"/>
      <c r="D19" s="67"/>
      <c r="E19" s="67"/>
      <c r="F19" s="67"/>
      <c r="G19" s="67"/>
      <c r="H19" s="67"/>
      <c r="I19" s="67"/>
      <c r="J19" s="67"/>
      <c r="K19" s="67"/>
      <c r="L19" s="70"/>
      <c r="M19" s="72"/>
      <c r="N19" s="70"/>
      <c r="O19" s="70"/>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sheetData>
  <mergeCells count="12">
    <mergeCell ref="H8:H9"/>
    <mergeCell ref="I8:I9"/>
    <mergeCell ref="J8:J9"/>
    <mergeCell ref="K8:K9"/>
    <mergeCell ref="A1:K1"/>
    <mergeCell ref="A2:K2"/>
    <mergeCell ref="A3:K3"/>
    <mergeCell ref="A8:A9"/>
    <mergeCell ref="B8:B9"/>
    <mergeCell ref="D8:D9"/>
    <mergeCell ref="F8:F9"/>
    <mergeCell ref="G8:G9"/>
  </mergeCell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W29"/>
  <sheetViews>
    <sheetView workbookViewId="0" topLeftCell="A1">
      <selection activeCell="A8" sqref="A8:A9"/>
    </sheetView>
  </sheetViews>
  <sheetFormatPr defaultColWidth="11.421875" defaultRowHeight="12.75"/>
  <cols>
    <col min="1" max="1" width="16.28125" style="6" customWidth="1"/>
    <col min="2" max="2" width="5.28125" style="6" hidden="1" customWidth="1"/>
    <col min="3" max="3" width="22.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719</v>
      </c>
      <c r="D5" s="50"/>
      <c r="F5" s="48"/>
      <c r="G5" s="50"/>
    </row>
    <row r="6" spans="1:7" s="5" customFormat="1" ht="15">
      <c r="A6" s="5" t="s">
        <v>528</v>
      </c>
      <c r="C6" s="5" t="s">
        <v>720</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ht="73.5" customHeight="1">
      <c r="A10" s="24" t="s">
        <v>530</v>
      </c>
      <c r="B10" s="25" t="s">
        <v>531</v>
      </c>
      <c r="C10" s="77" t="s">
        <v>532</v>
      </c>
      <c r="D10" s="24" t="s">
        <v>533</v>
      </c>
      <c r="E10" s="77" t="s">
        <v>172</v>
      </c>
      <c r="F10" s="24" t="s">
        <v>36</v>
      </c>
      <c r="G10" s="24" t="s">
        <v>37</v>
      </c>
      <c r="H10" s="25" t="s">
        <v>764</v>
      </c>
      <c r="I10" s="25" t="s">
        <v>173</v>
      </c>
      <c r="J10" s="59">
        <v>0.9</v>
      </c>
      <c r="K10" s="59">
        <v>0.25</v>
      </c>
      <c r="L10" s="91"/>
      <c r="M10" s="90">
        <f>IF(L10=J10,K10,J10*K10)</f>
        <v>0.225</v>
      </c>
      <c r="N10" s="91"/>
      <c r="O10" s="91"/>
    </row>
    <row r="11" spans="1:15" ht="73.5" customHeight="1">
      <c r="A11" s="24" t="s">
        <v>530</v>
      </c>
      <c r="B11" s="25" t="s">
        <v>531</v>
      </c>
      <c r="C11" s="77" t="s">
        <v>532</v>
      </c>
      <c r="D11" s="24" t="s">
        <v>533</v>
      </c>
      <c r="E11" s="77" t="s">
        <v>174</v>
      </c>
      <c r="F11" s="24" t="s">
        <v>36</v>
      </c>
      <c r="G11" s="24" t="s">
        <v>37</v>
      </c>
      <c r="H11" s="25" t="s">
        <v>764</v>
      </c>
      <c r="I11" s="25" t="s">
        <v>175</v>
      </c>
      <c r="J11" s="59">
        <v>0.9</v>
      </c>
      <c r="K11" s="59">
        <v>0.25</v>
      </c>
      <c r="L11" s="91"/>
      <c r="M11" s="90">
        <f>IF(L11=J11,K11,J11*K11)</f>
        <v>0.225</v>
      </c>
      <c r="N11" s="91"/>
      <c r="O11" s="91"/>
    </row>
    <row r="12" spans="1:23" ht="93" customHeight="1">
      <c r="A12" s="24" t="s">
        <v>530</v>
      </c>
      <c r="B12" s="25" t="s">
        <v>531</v>
      </c>
      <c r="C12" s="77" t="s">
        <v>771</v>
      </c>
      <c r="D12" s="24" t="s">
        <v>533</v>
      </c>
      <c r="E12" s="122" t="s">
        <v>176</v>
      </c>
      <c r="F12" s="24" t="s">
        <v>36</v>
      </c>
      <c r="G12" s="24" t="s">
        <v>37</v>
      </c>
      <c r="H12" s="25" t="s">
        <v>177</v>
      </c>
      <c r="I12" s="25" t="s">
        <v>774</v>
      </c>
      <c r="J12" s="63">
        <v>1</v>
      </c>
      <c r="K12" s="63">
        <v>0.2</v>
      </c>
      <c r="L12" s="91"/>
      <c r="M12" s="90">
        <f>IF(L12=J12,K12,J12*K12)</f>
        <v>0.2</v>
      </c>
      <c r="N12" s="91"/>
      <c r="O12" s="91"/>
      <c r="P12" s="67"/>
      <c r="Q12" s="67"/>
      <c r="R12" s="67"/>
      <c r="S12" s="67"/>
      <c r="T12" s="67"/>
      <c r="U12" s="67"/>
      <c r="V12" s="67"/>
      <c r="W12" s="67"/>
    </row>
    <row r="13" spans="1:23" ht="97.5" customHeight="1">
      <c r="A13" s="24" t="s">
        <v>530</v>
      </c>
      <c r="B13" s="25" t="s">
        <v>531</v>
      </c>
      <c r="C13" s="77" t="s">
        <v>771</v>
      </c>
      <c r="D13" s="24" t="s">
        <v>533</v>
      </c>
      <c r="E13" s="122" t="s">
        <v>638</v>
      </c>
      <c r="F13" s="24" t="s">
        <v>36</v>
      </c>
      <c r="G13" s="24" t="s">
        <v>37</v>
      </c>
      <c r="H13" s="25" t="s">
        <v>334</v>
      </c>
      <c r="I13" s="25" t="s">
        <v>774</v>
      </c>
      <c r="J13" s="63">
        <v>1</v>
      </c>
      <c r="K13" s="63">
        <v>0.2</v>
      </c>
      <c r="L13" s="91"/>
      <c r="M13" s="90">
        <f>IF(L13=J13,K13,J13*K13)</f>
        <v>0.2</v>
      </c>
      <c r="N13" s="91"/>
      <c r="O13" s="91"/>
      <c r="P13" s="67"/>
      <c r="Q13" s="67"/>
      <c r="R13" s="67"/>
      <c r="S13" s="67"/>
      <c r="T13" s="67"/>
      <c r="U13" s="67"/>
      <c r="V13" s="67"/>
      <c r="W13" s="67"/>
    </row>
    <row r="14" spans="1:23" ht="60.75" customHeight="1">
      <c r="A14" s="24" t="s">
        <v>343</v>
      </c>
      <c r="B14" s="25" t="s">
        <v>531</v>
      </c>
      <c r="C14" s="77" t="s">
        <v>297</v>
      </c>
      <c r="D14" s="24"/>
      <c r="E14" s="122" t="s">
        <v>335</v>
      </c>
      <c r="F14" s="24" t="s">
        <v>237</v>
      </c>
      <c r="G14" s="24" t="s">
        <v>238</v>
      </c>
      <c r="H14" s="25" t="s">
        <v>336</v>
      </c>
      <c r="I14" s="25" t="s">
        <v>239</v>
      </c>
      <c r="J14" s="63">
        <v>0.8</v>
      </c>
      <c r="K14" s="63">
        <v>0.1</v>
      </c>
      <c r="L14" s="91"/>
      <c r="M14" s="90">
        <f>IF(L14=J14,K14,J14*K14)</f>
        <v>0.08000000000000002</v>
      </c>
      <c r="N14" s="91"/>
      <c r="O14" s="91"/>
      <c r="P14" s="67"/>
      <c r="Q14" s="67"/>
      <c r="R14" s="67"/>
      <c r="S14" s="67"/>
      <c r="T14" s="67"/>
      <c r="U14" s="67"/>
      <c r="V14" s="67"/>
      <c r="W14" s="67"/>
    </row>
    <row r="15" spans="1:23" ht="14.25">
      <c r="A15" s="64"/>
      <c r="B15" s="64"/>
      <c r="C15" s="64"/>
      <c r="D15" s="64"/>
      <c r="E15" s="64"/>
      <c r="F15" s="64"/>
      <c r="G15" s="64"/>
      <c r="H15" s="64"/>
      <c r="I15" s="64"/>
      <c r="J15" s="64"/>
      <c r="K15" s="63">
        <f>SUM(K10:K14)</f>
        <v>0.9999999999999999</v>
      </c>
      <c r="L15" s="68"/>
      <c r="M15" s="90">
        <f>SUM(M10:M14)</f>
        <v>0.9300000000000002</v>
      </c>
      <c r="N15" s="68"/>
      <c r="O15" s="68"/>
      <c r="P15" s="67"/>
      <c r="Q15" s="67"/>
      <c r="R15" s="67"/>
      <c r="S15" s="67"/>
      <c r="T15" s="67"/>
      <c r="U15" s="67"/>
      <c r="V15" s="67"/>
      <c r="W15" s="67"/>
    </row>
    <row r="16" spans="3:23" ht="14.25">
      <c r="C16" s="67"/>
      <c r="D16" s="67"/>
      <c r="E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4.25">
      <c r="C18" s="67"/>
      <c r="D18" s="67"/>
      <c r="E18" s="67"/>
      <c r="F18" s="67"/>
      <c r="G18" s="67"/>
      <c r="H18" s="67"/>
      <c r="I18" s="67"/>
      <c r="J18" s="67"/>
      <c r="K18" s="67"/>
      <c r="L18" s="68"/>
      <c r="M18" s="69"/>
      <c r="N18" s="68"/>
      <c r="O18" s="68"/>
      <c r="P18" s="67"/>
      <c r="Q18" s="67"/>
      <c r="R18" s="67"/>
      <c r="S18" s="67"/>
      <c r="T18" s="67"/>
      <c r="U18" s="67"/>
      <c r="V18" s="67"/>
      <c r="W18" s="67"/>
    </row>
    <row r="19" spans="3:23" ht="15">
      <c r="C19" s="67"/>
      <c r="D19" s="67"/>
      <c r="E19" s="67"/>
      <c r="F19" s="67"/>
      <c r="G19" s="67"/>
      <c r="H19" s="67"/>
      <c r="I19" s="67"/>
      <c r="J19" s="67"/>
      <c r="K19" s="67"/>
      <c r="L19" s="70"/>
      <c r="M19" s="72"/>
      <c r="N19" s="70"/>
      <c r="O19" s="70"/>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sheetData>
  <mergeCells count="12">
    <mergeCell ref="A1:K1"/>
    <mergeCell ref="A2:K2"/>
    <mergeCell ref="A3:K3"/>
    <mergeCell ref="A8:A9"/>
    <mergeCell ref="B8:B9"/>
    <mergeCell ref="D8:D9"/>
    <mergeCell ref="F8:F9"/>
    <mergeCell ref="G8:G9"/>
    <mergeCell ref="H8:H9"/>
    <mergeCell ref="I8:I9"/>
    <mergeCell ref="J8:J9"/>
    <mergeCell ref="K8:K9"/>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W30"/>
  <sheetViews>
    <sheetView workbookViewId="0" topLeftCell="A12">
      <selection activeCell="E12" sqref="E12"/>
    </sheetView>
  </sheetViews>
  <sheetFormatPr defaultColWidth="11.421875" defaultRowHeight="12.75"/>
  <cols>
    <col min="1" max="1" width="16.28125" style="6" customWidth="1"/>
    <col min="2" max="2" width="5.28125" style="6" hidden="1" customWidth="1"/>
    <col min="3" max="3" width="22.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527</v>
      </c>
      <c r="D5" s="50"/>
      <c r="F5" s="48"/>
      <c r="G5" s="50"/>
    </row>
    <row r="6" spans="1:7" s="5" customFormat="1" ht="15">
      <c r="A6" s="5" t="s">
        <v>528</v>
      </c>
      <c r="C6" s="5" t="s">
        <v>529</v>
      </c>
      <c r="D6" s="50"/>
      <c r="F6" s="48"/>
      <c r="G6" s="50"/>
    </row>
    <row r="7" spans="4:7" s="5" customFormat="1" ht="15">
      <c r="D7" s="50"/>
      <c r="F7" s="48"/>
      <c r="G7" s="50"/>
    </row>
    <row r="8" spans="1:16"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c r="P8" s="325" t="s">
        <v>102</v>
      </c>
    </row>
    <row r="9" spans="1:16" s="5" customFormat="1" ht="22.5" customHeight="1" hidden="1">
      <c r="A9" s="325"/>
      <c r="B9" s="325"/>
      <c r="C9" s="51" t="s">
        <v>254</v>
      </c>
      <c r="D9" s="325"/>
      <c r="E9" s="51" t="s">
        <v>254</v>
      </c>
      <c r="F9" s="325"/>
      <c r="G9" s="325"/>
      <c r="H9" s="325"/>
      <c r="I9" s="325"/>
      <c r="J9" s="326"/>
      <c r="K9" s="326"/>
      <c r="L9" s="54"/>
      <c r="M9" s="55">
        <f>(K9*L9)</f>
        <v>0</v>
      </c>
      <c r="N9" s="54"/>
      <c r="O9" s="56"/>
      <c r="P9" s="325"/>
    </row>
    <row r="10" spans="1:16" ht="72.75" customHeight="1">
      <c r="A10" s="24" t="s">
        <v>530</v>
      </c>
      <c r="B10" s="25" t="s">
        <v>531</v>
      </c>
      <c r="C10" s="77" t="s">
        <v>532</v>
      </c>
      <c r="D10" s="24" t="s">
        <v>533</v>
      </c>
      <c r="E10" s="77" t="s">
        <v>534</v>
      </c>
      <c r="F10" s="24" t="s">
        <v>36</v>
      </c>
      <c r="G10" s="24" t="s">
        <v>37</v>
      </c>
      <c r="H10" s="25" t="s">
        <v>764</v>
      </c>
      <c r="I10" s="25" t="s">
        <v>765</v>
      </c>
      <c r="J10" s="59">
        <v>0.9</v>
      </c>
      <c r="K10" s="59">
        <v>0.18</v>
      </c>
      <c r="L10" s="91"/>
      <c r="M10" s="90">
        <f>IF(L10=J10,K10,J10*K10)</f>
        <v>0.162</v>
      </c>
      <c r="N10" s="91"/>
      <c r="O10" s="91"/>
      <c r="P10" s="261"/>
    </row>
    <row r="11" spans="1:16" ht="69" customHeight="1">
      <c r="A11" s="24" t="s">
        <v>530</v>
      </c>
      <c r="B11" s="25" t="s">
        <v>531</v>
      </c>
      <c r="C11" s="77" t="s">
        <v>532</v>
      </c>
      <c r="D11" s="24" t="s">
        <v>533</v>
      </c>
      <c r="E11" s="77" t="s">
        <v>766</v>
      </c>
      <c r="F11" s="24" t="s">
        <v>36</v>
      </c>
      <c r="G11" s="24" t="s">
        <v>37</v>
      </c>
      <c r="H11" s="25" t="s">
        <v>767</v>
      </c>
      <c r="I11" s="25" t="s">
        <v>768</v>
      </c>
      <c r="J11" s="59">
        <v>0.9</v>
      </c>
      <c r="K11" s="59">
        <v>0.18</v>
      </c>
      <c r="L11" s="91"/>
      <c r="M11" s="90">
        <f>IF(L11=J11,K11,J11*K11)</f>
        <v>0.162</v>
      </c>
      <c r="N11" s="91"/>
      <c r="O11" s="91"/>
      <c r="P11" s="261"/>
    </row>
    <row r="12" spans="1:16" ht="69.75" customHeight="1">
      <c r="A12" s="24" t="s">
        <v>769</v>
      </c>
      <c r="B12" s="25"/>
      <c r="C12" s="77" t="s">
        <v>532</v>
      </c>
      <c r="D12" s="24"/>
      <c r="E12" s="77" t="s">
        <v>770</v>
      </c>
      <c r="F12" s="24" t="s">
        <v>36</v>
      </c>
      <c r="G12" s="24" t="s">
        <v>37</v>
      </c>
      <c r="H12" s="306" t="s">
        <v>767</v>
      </c>
      <c r="I12" s="25" t="s">
        <v>768</v>
      </c>
      <c r="J12" s="59">
        <v>0.9</v>
      </c>
      <c r="K12" s="59">
        <v>0.18</v>
      </c>
      <c r="L12" s="91"/>
      <c r="M12" s="90"/>
      <c r="N12" s="91"/>
      <c r="O12" s="91"/>
      <c r="P12" s="261"/>
    </row>
    <row r="13" spans="1:23" ht="99.75" customHeight="1">
      <c r="A13" s="24" t="s">
        <v>530</v>
      </c>
      <c r="B13" s="25" t="s">
        <v>531</v>
      </c>
      <c r="C13" s="77" t="s">
        <v>771</v>
      </c>
      <c r="D13" s="24" t="s">
        <v>533</v>
      </c>
      <c r="E13" s="122" t="s">
        <v>772</v>
      </c>
      <c r="F13" s="24" t="s">
        <v>36</v>
      </c>
      <c r="G13" s="24" t="s">
        <v>37</v>
      </c>
      <c r="H13" s="25" t="s">
        <v>773</v>
      </c>
      <c r="I13" s="25" t="s">
        <v>774</v>
      </c>
      <c r="J13" s="63">
        <v>1</v>
      </c>
      <c r="K13" s="63">
        <v>0.18</v>
      </c>
      <c r="L13" s="91"/>
      <c r="M13" s="90">
        <f>IF(L13=J13,K13,J13*K13)</f>
        <v>0.18</v>
      </c>
      <c r="N13" s="91"/>
      <c r="O13" s="91"/>
      <c r="P13" s="93"/>
      <c r="Q13" s="67"/>
      <c r="R13" s="67"/>
      <c r="S13" s="67"/>
      <c r="T13" s="67"/>
      <c r="U13" s="67"/>
      <c r="V13" s="67"/>
      <c r="W13" s="67"/>
    </row>
    <row r="14" spans="1:23" ht="106.5" customHeight="1">
      <c r="A14" s="24" t="s">
        <v>530</v>
      </c>
      <c r="B14" s="25" t="s">
        <v>531</v>
      </c>
      <c r="C14" s="77" t="s">
        <v>771</v>
      </c>
      <c r="D14" s="24" t="s">
        <v>533</v>
      </c>
      <c r="E14" s="122" t="s">
        <v>775</v>
      </c>
      <c r="F14" s="24" t="s">
        <v>36</v>
      </c>
      <c r="G14" s="24" t="s">
        <v>37</v>
      </c>
      <c r="H14" s="25" t="s">
        <v>776</v>
      </c>
      <c r="I14" s="25" t="s">
        <v>774</v>
      </c>
      <c r="J14" s="63">
        <v>1</v>
      </c>
      <c r="K14" s="63">
        <v>0.18</v>
      </c>
      <c r="L14" s="91"/>
      <c r="M14" s="90">
        <f>IF(L14=J14,K14,J14*K14)</f>
        <v>0.18</v>
      </c>
      <c r="N14" s="91"/>
      <c r="O14" s="91"/>
      <c r="P14" s="93"/>
      <c r="Q14" s="67"/>
      <c r="R14" s="67"/>
      <c r="S14" s="67"/>
      <c r="T14" s="67"/>
      <c r="U14" s="67"/>
      <c r="V14" s="67"/>
      <c r="W14" s="67"/>
    </row>
    <row r="15" spans="1:23" ht="71.25" customHeight="1">
      <c r="A15" s="24" t="s">
        <v>343</v>
      </c>
      <c r="B15" s="25" t="s">
        <v>531</v>
      </c>
      <c r="C15" s="77" t="s">
        <v>297</v>
      </c>
      <c r="D15" s="24"/>
      <c r="E15" s="122" t="s">
        <v>777</v>
      </c>
      <c r="F15" s="24" t="s">
        <v>237</v>
      </c>
      <c r="G15" s="24" t="s">
        <v>238</v>
      </c>
      <c r="H15" s="25" t="s">
        <v>778</v>
      </c>
      <c r="I15" s="25" t="s">
        <v>239</v>
      </c>
      <c r="J15" s="63">
        <v>0.8</v>
      </c>
      <c r="K15" s="63">
        <v>0.1</v>
      </c>
      <c r="L15" s="91"/>
      <c r="M15" s="90">
        <f>IF(L15=J15,K15,J15*K15)</f>
        <v>0.08000000000000002</v>
      </c>
      <c r="N15" s="91"/>
      <c r="O15" s="91"/>
      <c r="P15" s="93"/>
      <c r="Q15" s="67"/>
      <c r="R15" s="67"/>
      <c r="S15" s="67"/>
      <c r="T15" s="67"/>
      <c r="U15" s="67"/>
      <c r="V15" s="67"/>
      <c r="W15" s="67"/>
    </row>
    <row r="16" spans="1:23" ht="14.25">
      <c r="A16" s="64"/>
      <c r="B16" s="64"/>
      <c r="C16" s="64"/>
      <c r="D16" s="64"/>
      <c r="E16" s="64"/>
      <c r="F16" s="64"/>
      <c r="G16" s="64"/>
      <c r="H16" s="64"/>
      <c r="I16" s="64"/>
      <c r="J16" s="64"/>
      <c r="K16" s="63">
        <f>SUM(K10:K15)</f>
        <v>0.9999999999999999</v>
      </c>
      <c r="L16" s="68"/>
      <c r="M16" s="90">
        <f>SUM(M10:M15)</f>
        <v>0.764</v>
      </c>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4.25">
      <c r="C18" s="67"/>
      <c r="D18" s="67"/>
      <c r="E18" s="67"/>
      <c r="F18" s="67"/>
      <c r="G18" s="67"/>
      <c r="H18" s="67"/>
      <c r="I18" s="67"/>
      <c r="J18" s="67"/>
      <c r="K18" s="67"/>
      <c r="L18" s="68"/>
      <c r="M18" s="69"/>
      <c r="N18" s="68"/>
      <c r="O18" s="68"/>
      <c r="P18" s="67"/>
      <c r="Q18" s="67"/>
      <c r="R18" s="67"/>
      <c r="S18" s="67"/>
      <c r="T18" s="67"/>
      <c r="U18" s="67"/>
      <c r="V18" s="67"/>
      <c r="W18" s="67"/>
    </row>
    <row r="19" spans="3:23" ht="14.25">
      <c r="C19" s="67"/>
      <c r="D19" s="67"/>
      <c r="E19" s="67"/>
      <c r="F19" s="67"/>
      <c r="G19" s="67"/>
      <c r="H19" s="67"/>
      <c r="I19" s="67"/>
      <c r="J19" s="67"/>
      <c r="K19" s="67"/>
      <c r="L19" s="68"/>
      <c r="M19" s="69"/>
      <c r="N19" s="68"/>
      <c r="O19" s="68"/>
      <c r="P19" s="67"/>
      <c r="Q19" s="67"/>
      <c r="R19" s="67"/>
      <c r="S19" s="67"/>
      <c r="T19" s="67"/>
      <c r="U19" s="67"/>
      <c r="V19" s="67"/>
      <c r="W19" s="67"/>
    </row>
    <row r="20" spans="3:23" ht="15">
      <c r="C20" s="67"/>
      <c r="D20" s="67"/>
      <c r="E20" s="67"/>
      <c r="F20" s="67"/>
      <c r="G20" s="67"/>
      <c r="H20" s="67"/>
      <c r="I20" s="67"/>
      <c r="J20" s="67"/>
      <c r="K20" s="67"/>
      <c r="L20" s="70"/>
      <c r="M20" s="72"/>
      <c r="N20" s="70"/>
      <c r="O20" s="70"/>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row r="30" spans="3:23" ht="14.25">
      <c r="C30" s="67"/>
      <c r="D30" s="67"/>
      <c r="E30" s="67"/>
      <c r="F30" s="67"/>
      <c r="G30" s="67"/>
      <c r="H30" s="67"/>
      <c r="I30" s="67"/>
      <c r="J30" s="67"/>
      <c r="K30" s="67"/>
      <c r="L30" s="67"/>
      <c r="M30" s="67"/>
      <c r="N30" s="67"/>
      <c r="O30" s="67"/>
      <c r="P30" s="67"/>
      <c r="Q30" s="67"/>
      <c r="R30" s="67"/>
      <c r="S30" s="67"/>
      <c r="T30" s="67"/>
      <c r="U30" s="67"/>
      <c r="V30" s="67"/>
      <c r="W30" s="67"/>
    </row>
  </sheetData>
  <mergeCells count="13">
    <mergeCell ref="P8:P9"/>
    <mergeCell ref="A1:K1"/>
    <mergeCell ref="A2:K2"/>
    <mergeCell ref="A3:K3"/>
    <mergeCell ref="A8:A9"/>
    <mergeCell ref="B8:B9"/>
    <mergeCell ref="D8:D9"/>
    <mergeCell ref="F8:F9"/>
    <mergeCell ref="G8:G9"/>
    <mergeCell ref="H8:H9"/>
    <mergeCell ref="I8:I9"/>
    <mergeCell ref="J8:J9"/>
    <mergeCell ref="K8:K9"/>
  </mergeCells>
  <printOptions/>
  <pageMargins left="0.1968503937007874" right="0" top="0.1968503937007874" bottom="0.1968503937007874" header="0" footer="0"/>
  <pageSetup horizontalDpi="600" verticalDpi="600" orientation="landscape" paperSize="14" scale="75" r:id="rId1"/>
</worksheet>
</file>

<file path=xl/worksheets/sheet6.xml><?xml version="1.0" encoding="utf-8"?>
<worksheet xmlns="http://schemas.openxmlformats.org/spreadsheetml/2006/main" xmlns:r="http://schemas.openxmlformats.org/officeDocument/2006/relationships">
  <dimension ref="A1:W28"/>
  <sheetViews>
    <sheetView workbookViewId="0" topLeftCell="A5">
      <selection activeCell="C5" sqref="C5"/>
    </sheetView>
  </sheetViews>
  <sheetFormatPr defaultColWidth="11.421875" defaultRowHeight="12.75"/>
  <cols>
    <col min="1" max="1" width="16.28125" style="6" customWidth="1"/>
    <col min="2" max="2" width="5.28125" style="6" hidden="1" customWidth="1"/>
    <col min="3" max="3" width="22.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t="s">
        <v>241</v>
      </c>
      <c r="B1" s="328"/>
      <c r="C1" s="328"/>
      <c r="D1" s="328"/>
      <c r="E1" s="328"/>
      <c r="F1" s="328"/>
      <c r="G1" s="328"/>
      <c r="H1" s="328"/>
      <c r="I1" s="328"/>
      <c r="J1" s="328"/>
      <c r="K1" s="328"/>
    </row>
    <row r="2" spans="1:11" s="5" customFormat="1" ht="15">
      <c r="A2" s="328"/>
      <c r="B2" s="328"/>
      <c r="C2" s="328"/>
      <c r="D2" s="328"/>
      <c r="E2" s="328"/>
      <c r="F2" s="328"/>
      <c r="G2" s="328"/>
      <c r="H2" s="328"/>
      <c r="I2" s="328"/>
      <c r="J2" s="328"/>
      <c r="K2" s="328"/>
    </row>
    <row r="3" spans="4:7" s="5" customFormat="1" ht="15">
      <c r="D3" s="50"/>
      <c r="F3" s="48"/>
      <c r="G3" s="50"/>
    </row>
    <row r="4" spans="1:7" s="5" customFormat="1" ht="15">
      <c r="A4" s="5" t="s">
        <v>242</v>
      </c>
      <c r="C4" s="5" t="s">
        <v>123</v>
      </c>
      <c r="D4" s="50"/>
      <c r="F4" s="48"/>
      <c r="G4" s="50"/>
    </row>
    <row r="5" spans="1:7" s="5" customFormat="1" ht="15">
      <c r="A5" s="5" t="s">
        <v>244</v>
      </c>
      <c r="C5" s="5" t="s">
        <v>328</v>
      </c>
      <c r="D5" s="50"/>
      <c r="F5" s="48"/>
      <c r="G5" s="50"/>
    </row>
    <row r="6" spans="4:7" s="5" customFormat="1" ht="15">
      <c r="D6" s="50"/>
      <c r="F6" s="48"/>
      <c r="G6" s="50"/>
    </row>
    <row r="7" spans="1:16" s="5" customFormat="1" ht="157.5" customHeight="1">
      <c r="A7" s="325" t="s">
        <v>246</v>
      </c>
      <c r="B7" s="325" t="s">
        <v>247</v>
      </c>
      <c r="C7" s="51" t="s">
        <v>693</v>
      </c>
      <c r="D7" s="325" t="s">
        <v>248</v>
      </c>
      <c r="E7" s="51" t="s">
        <v>694</v>
      </c>
      <c r="F7" s="325" t="s">
        <v>695</v>
      </c>
      <c r="G7" s="325" t="s">
        <v>26</v>
      </c>
      <c r="H7" s="325" t="s">
        <v>27</v>
      </c>
      <c r="I7" s="325" t="s">
        <v>28</v>
      </c>
      <c r="J7" s="325" t="s">
        <v>249</v>
      </c>
      <c r="K7" s="325" t="s">
        <v>31</v>
      </c>
      <c r="L7" s="52" t="s">
        <v>250</v>
      </c>
      <c r="M7" s="52" t="s">
        <v>251</v>
      </c>
      <c r="N7" s="52" t="s">
        <v>252</v>
      </c>
      <c r="O7" s="53" t="s">
        <v>253</v>
      </c>
      <c r="P7" s="325" t="s">
        <v>102</v>
      </c>
    </row>
    <row r="8" spans="1:16" s="5" customFormat="1" ht="22.5" customHeight="1" hidden="1">
      <c r="A8" s="325"/>
      <c r="B8" s="325"/>
      <c r="C8" s="51" t="s">
        <v>254</v>
      </c>
      <c r="D8" s="325"/>
      <c r="E8" s="51" t="s">
        <v>254</v>
      </c>
      <c r="F8" s="325"/>
      <c r="G8" s="325"/>
      <c r="H8" s="325"/>
      <c r="I8" s="325"/>
      <c r="J8" s="326"/>
      <c r="K8" s="326"/>
      <c r="L8" s="54"/>
      <c r="M8" s="55">
        <f>(K8*L8)</f>
        <v>0</v>
      </c>
      <c r="N8" s="54"/>
      <c r="O8" s="56"/>
      <c r="P8" s="325"/>
    </row>
    <row r="9" spans="1:16" ht="102" customHeight="1">
      <c r="A9" s="92" t="s">
        <v>124</v>
      </c>
      <c r="B9" s="92"/>
      <c r="C9" s="92" t="s">
        <v>125</v>
      </c>
      <c r="D9" s="92"/>
      <c r="E9" s="139" t="s">
        <v>126</v>
      </c>
      <c r="F9" s="92" t="s">
        <v>36</v>
      </c>
      <c r="G9" s="140" t="s">
        <v>238</v>
      </c>
      <c r="H9" s="287" t="s">
        <v>578</v>
      </c>
      <c r="I9" s="139" t="s">
        <v>127</v>
      </c>
      <c r="J9" s="141">
        <v>0.8</v>
      </c>
      <c r="K9" s="141">
        <v>0.2</v>
      </c>
      <c r="L9" s="91"/>
      <c r="M9" s="90"/>
      <c r="N9" s="91"/>
      <c r="O9" s="91"/>
      <c r="P9" s="261"/>
    </row>
    <row r="10" spans="1:16" ht="54" customHeight="1">
      <c r="A10" s="92" t="s">
        <v>124</v>
      </c>
      <c r="B10" s="92"/>
      <c r="C10" s="93" t="s">
        <v>128</v>
      </c>
      <c r="D10" s="92"/>
      <c r="E10" s="139" t="s">
        <v>129</v>
      </c>
      <c r="F10" s="92" t="s">
        <v>36</v>
      </c>
      <c r="G10" s="140" t="s">
        <v>238</v>
      </c>
      <c r="H10" s="139" t="s">
        <v>130</v>
      </c>
      <c r="I10" s="139" t="s">
        <v>131</v>
      </c>
      <c r="J10" s="141">
        <v>1</v>
      </c>
      <c r="K10" s="141">
        <v>0.2</v>
      </c>
      <c r="L10" s="91"/>
      <c r="M10" s="90">
        <f>IF(L10=J10,K10,J10*K10)</f>
        <v>0.2</v>
      </c>
      <c r="N10" s="91"/>
      <c r="O10" s="91"/>
      <c r="P10" s="261"/>
    </row>
    <row r="11" spans="1:23" ht="55.5" customHeight="1">
      <c r="A11" s="92" t="s">
        <v>124</v>
      </c>
      <c r="B11" s="93"/>
      <c r="C11" s="93" t="s">
        <v>132</v>
      </c>
      <c r="D11" s="93"/>
      <c r="E11" s="93" t="s">
        <v>133</v>
      </c>
      <c r="F11" s="92" t="s">
        <v>36</v>
      </c>
      <c r="G11" s="92" t="s">
        <v>238</v>
      </c>
      <c r="H11" s="93" t="s">
        <v>134</v>
      </c>
      <c r="I11" s="93" t="s">
        <v>135</v>
      </c>
      <c r="J11" s="94">
        <v>1</v>
      </c>
      <c r="K11" s="94">
        <v>0.2</v>
      </c>
      <c r="L11" s="91"/>
      <c r="M11" s="90">
        <f>IF(L11=J11,K11,J11*K11)</f>
        <v>0.2</v>
      </c>
      <c r="N11" s="91"/>
      <c r="O11" s="91"/>
      <c r="P11" s="93"/>
      <c r="Q11" s="67"/>
      <c r="R11" s="67"/>
      <c r="S11" s="67"/>
      <c r="T11" s="67"/>
      <c r="U11" s="67"/>
      <c r="V11" s="67"/>
      <c r="W11" s="67"/>
    </row>
    <row r="12" spans="1:23" ht="70.5" customHeight="1">
      <c r="A12" s="92" t="s">
        <v>124</v>
      </c>
      <c r="B12" s="92"/>
      <c r="C12" s="139" t="s">
        <v>136</v>
      </c>
      <c r="D12" s="92"/>
      <c r="E12" s="139" t="s">
        <v>137</v>
      </c>
      <c r="F12" s="92" t="s">
        <v>752</v>
      </c>
      <c r="G12" s="140" t="s">
        <v>37</v>
      </c>
      <c r="H12" s="139" t="s">
        <v>138</v>
      </c>
      <c r="I12" s="139" t="s">
        <v>429</v>
      </c>
      <c r="J12" s="141">
        <v>1</v>
      </c>
      <c r="K12" s="141">
        <v>0.2</v>
      </c>
      <c r="L12" s="91"/>
      <c r="M12" s="90"/>
      <c r="N12" s="91"/>
      <c r="O12" s="91"/>
      <c r="P12" s="93"/>
      <c r="Q12" s="67"/>
      <c r="R12" s="67"/>
      <c r="S12" s="67"/>
      <c r="T12" s="67"/>
      <c r="U12" s="67"/>
      <c r="V12" s="67"/>
      <c r="W12" s="67"/>
    </row>
    <row r="13" spans="1:23" ht="88.5" customHeight="1">
      <c r="A13" s="92" t="s">
        <v>124</v>
      </c>
      <c r="B13" s="93"/>
      <c r="C13" s="93" t="s">
        <v>132</v>
      </c>
      <c r="D13" s="93"/>
      <c r="E13" s="93" t="s">
        <v>139</v>
      </c>
      <c r="F13" s="92" t="s">
        <v>36</v>
      </c>
      <c r="G13" s="140" t="s">
        <v>37</v>
      </c>
      <c r="H13" s="93" t="s">
        <v>140</v>
      </c>
      <c r="I13" s="93" t="s">
        <v>141</v>
      </c>
      <c r="J13" s="94">
        <v>1</v>
      </c>
      <c r="K13" s="94">
        <v>0.2</v>
      </c>
      <c r="L13" s="91"/>
      <c r="M13" s="90">
        <f>IF(L13=J13,K13,J13*K13)</f>
        <v>0.2</v>
      </c>
      <c r="N13" s="91"/>
      <c r="O13" s="91"/>
      <c r="P13" s="93"/>
      <c r="Q13" s="67"/>
      <c r="R13" s="67"/>
      <c r="S13" s="67"/>
      <c r="T13" s="67"/>
      <c r="U13" s="67"/>
      <c r="V13" s="67"/>
      <c r="W13" s="67"/>
    </row>
    <row r="14" spans="1:23" ht="14.25">
      <c r="A14" s="67"/>
      <c r="B14" s="67"/>
      <c r="C14" s="67"/>
      <c r="D14" s="67"/>
      <c r="E14" s="67"/>
      <c r="F14" s="67"/>
      <c r="G14" s="67"/>
      <c r="H14" s="67"/>
      <c r="I14" s="67"/>
      <c r="J14" s="67"/>
      <c r="K14" s="94">
        <f>SUM(K9:K13)</f>
        <v>1</v>
      </c>
      <c r="L14" s="68"/>
      <c r="M14" s="90">
        <f>SUM(M9:M13)</f>
        <v>0.6000000000000001</v>
      </c>
      <c r="N14" s="68"/>
      <c r="O14" s="68"/>
      <c r="P14" s="67"/>
      <c r="Q14" s="67"/>
      <c r="R14" s="67"/>
      <c r="S14" s="67"/>
      <c r="T14" s="67"/>
      <c r="U14" s="67"/>
      <c r="V14" s="67"/>
      <c r="W14" s="67"/>
    </row>
    <row r="15" spans="3:23" ht="14.25">
      <c r="C15" s="67"/>
      <c r="D15" s="67"/>
      <c r="E15" s="67"/>
      <c r="F15" s="67"/>
      <c r="G15" s="67"/>
      <c r="H15" s="67"/>
      <c r="I15" s="67"/>
      <c r="J15" s="67"/>
      <c r="K15" s="67"/>
      <c r="L15" s="68"/>
      <c r="M15" s="69"/>
      <c r="N15" s="68"/>
      <c r="O15" s="68"/>
      <c r="P15" s="67"/>
      <c r="Q15" s="67"/>
      <c r="R15" s="67"/>
      <c r="S15" s="67"/>
      <c r="T15" s="67"/>
      <c r="U15" s="67"/>
      <c r="V15" s="67"/>
      <c r="W15" s="67"/>
    </row>
    <row r="16" spans="3:23" ht="14.25">
      <c r="C16" s="67"/>
      <c r="D16" s="67"/>
      <c r="E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5">
      <c r="C18" s="67"/>
      <c r="D18" s="67"/>
      <c r="E18" s="67"/>
      <c r="F18" s="67"/>
      <c r="G18" s="67"/>
      <c r="H18" s="67"/>
      <c r="I18" s="67"/>
      <c r="J18" s="67"/>
      <c r="K18" s="67"/>
      <c r="L18" s="70"/>
      <c r="M18" s="72"/>
      <c r="N18" s="70"/>
      <c r="O18" s="70"/>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sheetData>
  <mergeCells count="12">
    <mergeCell ref="H7:H8"/>
    <mergeCell ref="I7:I8"/>
    <mergeCell ref="P7:P8"/>
    <mergeCell ref="J7:J8"/>
    <mergeCell ref="K7:K8"/>
    <mergeCell ref="A1:K1"/>
    <mergeCell ref="A2:K2"/>
    <mergeCell ref="A7:A8"/>
    <mergeCell ref="B7:B8"/>
    <mergeCell ref="D7:D8"/>
    <mergeCell ref="F7:F8"/>
    <mergeCell ref="G7:G8"/>
  </mergeCells>
  <printOptions/>
  <pageMargins left="0.7874015748031497" right="0.1968503937007874" top="0.984251968503937" bottom="0.984251968503937" header="0" footer="0"/>
  <pageSetup horizontalDpi="600" verticalDpi="600" orientation="landscape" paperSize="14" scale="70" r:id="rId1"/>
</worksheet>
</file>

<file path=xl/worksheets/sheet7.xml><?xml version="1.0" encoding="utf-8"?>
<worksheet xmlns="http://schemas.openxmlformats.org/spreadsheetml/2006/main" xmlns:r="http://schemas.openxmlformats.org/officeDocument/2006/relationships">
  <dimension ref="A2:I14"/>
  <sheetViews>
    <sheetView workbookViewId="0" topLeftCell="A1">
      <selection activeCell="B11" sqref="B11"/>
    </sheetView>
  </sheetViews>
  <sheetFormatPr defaultColWidth="11.421875" defaultRowHeight="12.75"/>
  <cols>
    <col min="1" max="1" width="14.8515625" style="6" customWidth="1"/>
    <col min="2" max="2" width="34.28125" style="6" customWidth="1"/>
    <col min="3" max="3" width="31.28125" style="6" customWidth="1"/>
    <col min="4" max="4" width="9.57421875" style="6" customWidth="1"/>
    <col min="5" max="5" width="11.28125" style="6" customWidth="1"/>
    <col min="6" max="6" width="32.28125" style="6" customWidth="1"/>
    <col min="7" max="7" width="27.57421875" style="6" customWidth="1"/>
    <col min="8" max="8" width="9.8515625" style="6" customWidth="1"/>
    <col min="9" max="9" width="9.57421875" style="6" customWidth="1"/>
    <col min="10" max="16384" width="11.421875" style="6" customWidth="1"/>
  </cols>
  <sheetData>
    <row r="2" spans="1:9" ht="15.75">
      <c r="A2" s="327" t="s">
        <v>196</v>
      </c>
      <c r="B2" s="327"/>
      <c r="C2" s="327"/>
      <c r="D2" s="327"/>
      <c r="E2" s="327"/>
      <c r="F2" s="327"/>
      <c r="G2" s="327"/>
      <c r="H2" s="327"/>
      <c r="I2" s="327"/>
    </row>
    <row r="3" spans="1:9" ht="9.75" customHeight="1">
      <c r="A3" s="48"/>
      <c r="B3" s="48"/>
      <c r="C3" s="48"/>
      <c r="D3" s="48"/>
      <c r="E3" s="48"/>
      <c r="F3" s="48"/>
      <c r="G3" s="48"/>
      <c r="H3" s="48"/>
      <c r="I3" s="48"/>
    </row>
    <row r="4" spans="1:9" ht="9.75" customHeight="1">
      <c r="A4" s="48"/>
      <c r="B4" s="48"/>
      <c r="C4" s="48"/>
      <c r="D4" s="48"/>
      <c r="E4" s="48"/>
      <c r="F4" s="48"/>
      <c r="G4" s="48"/>
      <c r="H4" s="48"/>
      <c r="I4" s="48"/>
    </row>
    <row r="5" spans="1:9" ht="9.75" customHeight="1">
      <c r="A5" s="7"/>
      <c r="H5" s="7"/>
      <c r="I5" s="7"/>
    </row>
    <row r="6" spans="1:9" ht="15">
      <c r="A6" s="120" t="s">
        <v>622</v>
      </c>
      <c r="B6" s="5" t="s">
        <v>197</v>
      </c>
      <c r="H6" s="7"/>
      <c r="I6" s="7"/>
    </row>
    <row r="7" spans="1:9" ht="15">
      <c r="A7" s="120" t="s">
        <v>198</v>
      </c>
      <c r="B7" s="5" t="s">
        <v>199</v>
      </c>
      <c r="C7" s="5"/>
      <c r="H7" s="7"/>
      <c r="I7" s="7"/>
    </row>
    <row r="8" ht="14.25" customHeight="1"/>
    <row r="9" spans="1:9" ht="120.75" customHeight="1">
      <c r="A9" s="236" t="s">
        <v>692</v>
      </c>
      <c r="B9" s="236" t="s">
        <v>200</v>
      </c>
      <c r="C9" s="236" t="s">
        <v>694</v>
      </c>
      <c r="D9" s="236" t="s">
        <v>487</v>
      </c>
      <c r="E9" s="236" t="s">
        <v>488</v>
      </c>
      <c r="F9" s="236" t="s">
        <v>201</v>
      </c>
      <c r="G9" s="236" t="s">
        <v>489</v>
      </c>
      <c r="H9" s="236" t="s">
        <v>202</v>
      </c>
      <c r="I9" s="236" t="s">
        <v>203</v>
      </c>
    </row>
    <row r="10" spans="1:9" s="238" customFormat="1" ht="38.25">
      <c r="A10" s="57" t="s">
        <v>234</v>
      </c>
      <c r="B10" s="57" t="s">
        <v>204</v>
      </c>
      <c r="C10" s="123" t="s">
        <v>205</v>
      </c>
      <c r="D10" s="20" t="s">
        <v>36</v>
      </c>
      <c r="E10" s="58" t="s">
        <v>37</v>
      </c>
      <c r="F10" s="123" t="s">
        <v>206</v>
      </c>
      <c r="G10" s="123" t="s">
        <v>458</v>
      </c>
      <c r="H10" s="59">
        <v>1</v>
      </c>
      <c r="I10" s="63">
        <v>0.25</v>
      </c>
    </row>
    <row r="11" spans="1:9" s="178" customFormat="1" ht="105" customHeight="1">
      <c r="A11" s="57" t="s">
        <v>234</v>
      </c>
      <c r="B11" s="57" t="s">
        <v>204</v>
      </c>
      <c r="C11" s="123" t="s">
        <v>459</v>
      </c>
      <c r="D11" s="20" t="s">
        <v>36</v>
      </c>
      <c r="E11" s="58" t="s">
        <v>37</v>
      </c>
      <c r="F11" s="123" t="s">
        <v>223</v>
      </c>
      <c r="G11" s="123" t="s">
        <v>224</v>
      </c>
      <c r="H11" s="63">
        <v>0.7</v>
      </c>
      <c r="I11" s="63">
        <v>0.25</v>
      </c>
    </row>
    <row r="12" spans="1:9" s="178" customFormat="1" ht="89.25">
      <c r="A12" s="57" t="s">
        <v>234</v>
      </c>
      <c r="B12" s="57" t="s">
        <v>204</v>
      </c>
      <c r="C12" s="77" t="s">
        <v>225</v>
      </c>
      <c r="D12" s="20" t="s">
        <v>36</v>
      </c>
      <c r="E12" s="58" t="s">
        <v>37</v>
      </c>
      <c r="F12" s="57" t="s">
        <v>19</v>
      </c>
      <c r="G12" s="77" t="s">
        <v>20</v>
      </c>
      <c r="H12" s="239">
        <v>1</v>
      </c>
      <c r="I12" s="239">
        <v>0.25</v>
      </c>
    </row>
    <row r="13" spans="1:9" ht="116.25" customHeight="1">
      <c r="A13" s="57" t="s">
        <v>234</v>
      </c>
      <c r="B13" s="57" t="s">
        <v>297</v>
      </c>
      <c r="C13" s="122" t="s">
        <v>21</v>
      </c>
      <c r="D13" s="20" t="s">
        <v>641</v>
      </c>
      <c r="E13" s="58" t="s">
        <v>238</v>
      </c>
      <c r="F13" s="57" t="s">
        <v>22</v>
      </c>
      <c r="G13" s="77" t="s">
        <v>23</v>
      </c>
      <c r="H13" s="185">
        <v>0.9</v>
      </c>
      <c r="I13" s="185">
        <v>0.25</v>
      </c>
    </row>
    <row r="14" spans="1:9" ht="14.25">
      <c r="A14" s="4" t="s">
        <v>24</v>
      </c>
      <c r="B14" s="4"/>
      <c r="C14" s="4"/>
      <c r="D14" s="4"/>
      <c r="E14" s="4"/>
      <c r="F14" s="4"/>
      <c r="G14" s="4"/>
      <c r="H14" s="240"/>
      <c r="I14" s="241">
        <f>SUM(I10:I13)</f>
        <v>1</v>
      </c>
    </row>
  </sheetData>
  <mergeCells count="1">
    <mergeCell ref="A2:I2"/>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W29"/>
  <sheetViews>
    <sheetView workbookViewId="0" topLeftCell="F4">
      <selection activeCell="I8" sqref="I8:I9"/>
    </sheetView>
  </sheetViews>
  <sheetFormatPr defaultColWidth="11.421875" defaultRowHeight="12.75"/>
  <cols>
    <col min="1" max="1" width="16.140625" style="6" bestFit="1" customWidth="1"/>
    <col min="2" max="2" width="5.28125" style="6" hidden="1" customWidth="1"/>
    <col min="3" max="3" width="42.7109375" style="6" customWidth="1"/>
    <col min="4" max="4" width="5.57421875" style="73" hidden="1" customWidth="1"/>
    <col min="5" max="5" width="37.140625" style="6" customWidth="1"/>
    <col min="6" max="6" width="11.28125" style="7" customWidth="1"/>
    <col min="7" max="7" width="10.7109375" style="73" customWidth="1"/>
    <col min="8" max="8" width="35.4218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28"/>
      <c r="B3" s="328"/>
      <c r="C3" s="328"/>
      <c r="D3" s="328"/>
      <c r="E3" s="328"/>
      <c r="F3" s="328"/>
      <c r="G3" s="328"/>
      <c r="H3" s="328"/>
      <c r="I3" s="328"/>
      <c r="J3" s="328"/>
      <c r="K3" s="328"/>
    </row>
    <row r="4" spans="4:7" s="5" customFormat="1" ht="15">
      <c r="D4" s="50"/>
      <c r="F4" s="48"/>
      <c r="G4" s="50"/>
    </row>
    <row r="5" spans="1:7" s="5" customFormat="1" ht="15">
      <c r="A5" s="5" t="s">
        <v>242</v>
      </c>
      <c r="C5" s="5" t="s">
        <v>282</v>
      </c>
      <c r="D5" s="50"/>
      <c r="F5" s="48"/>
      <c r="G5" s="50"/>
    </row>
    <row r="6" spans="1:7" s="5" customFormat="1" ht="15">
      <c r="A6" s="5" t="s">
        <v>244</v>
      </c>
      <c r="C6" s="5" t="s">
        <v>283</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ht="63.75">
      <c r="A10" s="20">
        <v>1</v>
      </c>
      <c r="B10" s="20"/>
      <c r="C10" s="122" t="s">
        <v>284</v>
      </c>
      <c r="D10" s="20"/>
      <c r="E10" s="57" t="s">
        <v>285</v>
      </c>
      <c r="F10" s="20" t="s">
        <v>87</v>
      </c>
      <c r="G10" s="58" t="s">
        <v>37</v>
      </c>
      <c r="H10" s="57" t="s">
        <v>286</v>
      </c>
      <c r="I10" s="57" t="s">
        <v>300</v>
      </c>
      <c r="J10" s="59">
        <v>0.5</v>
      </c>
      <c r="K10" s="59">
        <v>0.2</v>
      </c>
      <c r="L10" s="91"/>
      <c r="M10" s="90">
        <f>IF(L10=J10,K10,J10*K10)</f>
        <v>0.1</v>
      </c>
      <c r="N10" s="91"/>
      <c r="O10" s="91"/>
    </row>
    <row r="11" spans="1:15" ht="51">
      <c r="A11" s="20">
        <v>1</v>
      </c>
      <c r="B11" s="20"/>
      <c r="C11" s="122" t="s">
        <v>284</v>
      </c>
      <c r="D11" s="20"/>
      <c r="E11" s="57" t="s">
        <v>287</v>
      </c>
      <c r="F11" s="194" t="s">
        <v>87</v>
      </c>
      <c r="G11" s="24" t="s">
        <v>238</v>
      </c>
      <c r="H11" s="25" t="s">
        <v>288</v>
      </c>
      <c r="I11" s="57" t="s">
        <v>289</v>
      </c>
      <c r="J11" s="59">
        <v>1</v>
      </c>
      <c r="K11" s="59">
        <v>0.3</v>
      </c>
      <c r="L11" s="91"/>
      <c r="M11" s="90">
        <f>IF(L11=J11,K11,J11*K11)</f>
        <v>0.3</v>
      </c>
      <c r="N11" s="91"/>
      <c r="O11" s="91"/>
    </row>
    <row r="12" spans="1:23" ht="38.25">
      <c r="A12" s="20">
        <v>1</v>
      </c>
      <c r="B12" s="62"/>
      <c r="C12" s="122" t="s">
        <v>284</v>
      </c>
      <c r="D12" s="62"/>
      <c r="E12" s="122" t="s">
        <v>290</v>
      </c>
      <c r="F12" s="20" t="s">
        <v>87</v>
      </c>
      <c r="G12" s="58" t="s">
        <v>37</v>
      </c>
      <c r="H12" s="25" t="s">
        <v>291</v>
      </c>
      <c r="I12" s="25" t="s">
        <v>292</v>
      </c>
      <c r="J12" s="63">
        <v>1</v>
      </c>
      <c r="K12" s="63">
        <v>0.3</v>
      </c>
      <c r="L12" s="91"/>
      <c r="M12" s="90">
        <f>IF(L12=J12,K12,J12*K12)</f>
        <v>0.3</v>
      </c>
      <c r="N12" s="91"/>
      <c r="O12" s="91"/>
      <c r="P12" s="67"/>
      <c r="Q12" s="67"/>
      <c r="R12" s="67"/>
      <c r="S12" s="67"/>
      <c r="T12" s="67"/>
      <c r="U12" s="67"/>
      <c r="V12" s="67"/>
      <c r="W12" s="67"/>
    </row>
    <row r="13" spans="1:23" ht="51">
      <c r="A13" s="20">
        <v>4</v>
      </c>
      <c r="B13" s="62"/>
      <c r="C13" s="122" t="s">
        <v>293</v>
      </c>
      <c r="D13" s="62"/>
      <c r="E13" s="57" t="s">
        <v>294</v>
      </c>
      <c r="F13" s="20" t="s">
        <v>87</v>
      </c>
      <c r="G13" s="58" t="s">
        <v>37</v>
      </c>
      <c r="H13" s="25" t="s">
        <v>295</v>
      </c>
      <c r="I13" s="25" t="s">
        <v>296</v>
      </c>
      <c r="J13" s="63">
        <v>1</v>
      </c>
      <c r="K13" s="63">
        <v>0.1</v>
      </c>
      <c r="L13" s="91"/>
      <c r="M13" s="90">
        <f>IF(L13=J13,K13,J13*K13)</f>
        <v>0.1</v>
      </c>
      <c r="N13" s="91"/>
      <c r="O13" s="91"/>
      <c r="P13" s="67"/>
      <c r="Q13" s="67"/>
      <c r="R13" s="67"/>
      <c r="S13" s="67"/>
      <c r="T13" s="67"/>
      <c r="U13" s="67"/>
      <c r="V13" s="67"/>
      <c r="W13" s="67"/>
    </row>
    <row r="14" spans="1:23" ht="38.25">
      <c r="A14" s="20" t="s">
        <v>343</v>
      </c>
      <c r="B14" s="62"/>
      <c r="C14" s="122" t="s">
        <v>297</v>
      </c>
      <c r="D14" s="62"/>
      <c r="E14" s="57" t="s">
        <v>236</v>
      </c>
      <c r="F14" s="20" t="s">
        <v>237</v>
      </c>
      <c r="G14" s="58" t="s">
        <v>238</v>
      </c>
      <c r="H14" s="25" t="s">
        <v>298</v>
      </c>
      <c r="I14" s="25" t="s">
        <v>299</v>
      </c>
      <c r="J14" s="63">
        <v>0.8</v>
      </c>
      <c r="K14" s="63">
        <v>0.1</v>
      </c>
      <c r="L14" s="68"/>
      <c r="M14" s="90">
        <f>IF(L14=J14,K14,J14*K14)</f>
        <v>0.08000000000000002</v>
      </c>
      <c r="N14" s="68"/>
      <c r="O14" s="68"/>
      <c r="P14" s="67"/>
      <c r="Q14" s="67"/>
      <c r="R14" s="67"/>
      <c r="S14" s="67"/>
      <c r="T14" s="67"/>
      <c r="U14" s="67"/>
      <c r="V14" s="67"/>
      <c r="W14" s="67"/>
    </row>
    <row r="15" spans="1:23" ht="14.25">
      <c r="A15" s="237"/>
      <c r="B15" s="237"/>
      <c r="C15" s="237"/>
      <c r="D15" s="237"/>
      <c r="E15" s="127"/>
      <c r="F15" s="127"/>
      <c r="G15" s="127"/>
      <c r="H15" s="127"/>
      <c r="I15" s="127"/>
      <c r="J15" s="237"/>
      <c r="K15" s="63">
        <f>SUM(K10:K14)</f>
        <v>1</v>
      </c>
      <c r="L15" s="68"/>
      <c r="M15" s="90">
        <f>SUM(M10:M13)</f>
        <v>0.7999999999999999</v>
      </c>
      <c r="N15" s="68"/>
      <c r="O15" s="68"/>
      <c r="P15" s="67"/>
      <c r="Q15" s="67"/>
      <c r="R15" s="67"/>
      <c r="S15" s="67"/>
      <c r="T15" s="67"/>
      <c r="U15" s="67"/>
      <c r="V15" s="67"/>
      <c r="W15" s="67"/>
    </row>
    <row r="16" spans="3:23" ht="14.25">
      <c r="C16" s="67"/>
      <c r="D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4.25">
      <c r="C18" s="67"/>
      <c r="D18" s="67"/>
      <c r="E18" s="67"/>
      <c r="F18" s="67"/>
      <c r="G18" s="67"/>
      <c r="H18" s="67"/>
      <c r="I18" s="67"/>
      <c r="J18" s="67"/>
      <c r="K18" s="67"/>
      <c r="L18" s="68"/>
      <c r="M18" s="69"/>
      <c r="N18" s="68"/>
      <c r="O18" s="68"/>
      <c r="P18" s="67"/>
      <c r="Q18" s="67"/>
      <c r="R18" s="67"/>
      <c r="S18" s="67"/>
      <c r="T18" s="67"/>
      <c r="U18" s="67"/>
      <c r="V18" s="67"/>
      <c r="W18" s="67"/>
    </row>
    <row r="19" spans="3:23" ht="15">
      <c r="C19" s="67"/>
      <c r="D19" s="67"/>
      <c r="E19" s="67"/>
      <c r="F19" s="67"/>
      <c r="G19" s="67"/>
      <c r="H19" s="67"/>
      <c r="I19" s="67"/>
      <c r="J19" s="67"/>
      <c r="K19" s="67"/>
      <c r="L19" s="70"/>
      <c r="M19" s="72"/>
      <c r="N19" s="70"/>
      <c r="O19" s="70"/>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row r="29" spans="3:23" ht="14.25">
      <c r="C29" s="67"/>
      <c r="D29" s="67"/>
      <c r="E29" s="67"/>
      <c r="F29" s="67"/>
      <c r="G29" s="67"/>
      <c r="H29" s="67"/>
      <c r="I29" s="67"/>
      <c r="J29" s="67"/>
      <c r="K29" s="67"/>
      <c r="L29" s="67"/>
      <c r="M29" s="67"/>
      <c r="N29" s="67"/>
      <c r="O29" s="67"/>
      <c r="P29" s="67"/>
      <c r="Q29" s="67"/>
      <c r="R29" s="67"/>
      <c r="S29" s="67"/>
      <c r="T29" s="67"/>
      <c r="U29" s="67"/>
      <c r="V29" s="67"/>
      <c r="W29" s="67"/>
    </row>
  </sheetData>
  <mergeCells count="12">
    <mergeCell ref="J8:J9"/>
    <mergeCell ref="K8:K9"/>
    <mergeCell ref="A1:K1"/>
    <mergeCell ref="A2:K2"/>
    <mergeCell ref="A3:K3"/>
    <mergeCell ref="A8:A9"/>
    <mergeCell ref="B8:B9"/>
    <mergeCell ref="D8:D9"/>
    <mergeCell ref="F8:F9"/>
    <mergeCell ref="G8:G9"/>
    <mergeCell ref="H8:H9"/>
    <mergeCell ref="I8:I9"/>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W28"/>
  <sheetViews>
    <sheetView workbookViewId="0" topLeftCell="G8">
      <selection activeCell="G11" sqref="A11:IV11"/>
    </sheetView>
  </sheetViews>
  <sheetFormatPr defaultColWidth="11.421875" defaultRowHeight="12.75"/>
  <cols>
    <col min="1" max="1" width="16.28125" style="6" customWidth="1"/>
    <col min="2" max="2" width="5.28125" style="6" hidden="1" customWidth="1"/>
    <col min="3" max="3" width="22.7109375" style="6" customWidth="1"/>
    <col min="4" max="4" width="5.57421875" style="73" hidden="1" customWidth="1"/>
    <col min="5" max="5" width="37.140625" style="6" customWidth="1"/>
    <col min="6" max="6" width="11.28125" style="7" customWidth="1"/>
    <col min="7" max="7" width="10.7109375" style="73" customWidth="1"/>
    <col min="8" max="8" width="30.7109375" style="6" customWidth="1"/>
    <col min="9" max="9" width="34.57421875" style="6" customWidth="1"/>
    <col min="10" max="11" width="11.421875" style="6" customWidth="1"/>
    <col min="12" max="12" width="13.8515625" style="6" hidden="1" customWidth="1"/>
    <col min="13" max="13" width="13.7109375" style="6" hidden="1" customWidth="1"/>
    <col min="14" max="15" width="28.7109375" style="6" hidden="1" customWidth="1"/>
    <col min="16" max="16384" width="11.421875" style="6" customWidth="1"/>
  </cols>
  <sheetData>
    <row r="1" spans="1:11" s="5" customFormat="1" ht="15">
      <c r="A1" s="328"/>
      <c r="B1" s="328"/>
      <c r="C1" s="328"/>
      <c r="D1" s="328"/>
      <c r="E1" s="328"/>
      <c r="F1" s="328"/>
      <c r="G1" s="328"/>
      <c r="H1" s="328"/>
      <c r="I1" s="328"/>
      <c r="J1" s="328"/>
      <c r="K1" s="328"/>
    </row>
    <row r="2" spans="1:11" s="5" customFormat="1" ht="15.75">
      <c r="A2" s="327" t="s">
        <v>241</v>
      </c>
      <c r="B2" s="327"/>
      <c r="C2" s="327"/>
      <c r="D2" s="327"/>
      <c r="E2" s="327"/>
      <c r="F2" s="327"/>
      <c r="G2" s="327"/>
      <c r="H2" s="327"/>
      <c r="I2" s="327"/>
      <c r="J2" s="327"/>
      <c r="K2" s="327"/>
    </row>
    <row r="3" spans="1:11" s="5" customFormat="1" ht="15">
      <c r="A3" s="329" t="s">
        <v>361</v>
      </c>
      <c r="B3" s="329"/>
      <c r="C3" s="329"/>
      <c r="D3" s="329"/>
      <c r="E3" s="329"/>
      <c r="F3" s="329"/>
      <c r="G3" s="329"/>
      <c r="H3" s="329"/>
      <c r="I3" s="329"/>
      <c r="J3" s="329"/>
      <c r="K3" s="329"/>
    </row>
    <row r="4" spans="4:7" s="5" customFormat="1" ht="15">
      <c r="D4" s="50"/>
      <c r="F4" s="48"/>
      <c r="G4" s="50"/>
    </row>
    <row r="5" spans="1:7" s="5" customFormat="1" ht="15">
      <c r="A5" s="5" t="s">
        <v>341</v>
      </c>
      <c r="D5" s="50"/>
      <c r="F5" s="48"/>
      <c r="G5" s="50"/>
    </row>
    <row r="6" spans="1:7" s="5" customFormat="1" ht="15">
      <c r="A6" s="5" t="s">
        <v>342</v>
      </c>
      <c r="D6" s="50"/>
      <c r="F6" s="48"/>
      <c r="G6" s="50"/>
    </row>
    <row r="7" spans="4:7" s="5" customFormat="1" ht="15">
      <c r="D7" s="50"/>
      <c r="F7" s="48"/>
      <c r="G7" s="50"/>
    </row>
    <row r="8" spans="1:15" s="5" customFormat="1" ht="157.5" customHeight="1">
      <c r="A8" s="325" t="s">
        <v>246</v>
      </c>
      <c r="B8" s="325" t="s">
        <v>247</v>
      </c>
      <c r="C8" s="51" t="s">
        <v>693</v>
      </c>
      <c r="D8" s="325" t="s">
        <v>248</v>
      </c>
      <c r="E8" s="51" t="s">
        <v>694</v>
      </c>
      <c r="F8" s="325" t="s">
        <v>695</v>
      </c>
      <c r="G8" s="325" t="s">
        <v>26</v>
      </c>
      <c r="H8" s="325" t="s">
        <v>27</v>
      </c>
      <c r="I8" s="325" t="s">
        <v>28</v>
      </c>
      <c r="J8" s="325" t="s">
        <v>249</v>
      </c>
      <c r="K8" s="325" t="s">
        <v>31</v>
      </c>
      <c r="L8" s="52" t="s">
        <v>250</v>
      </c>
      <c r="M8" s="52" t="s">
        <v>251</v>
      </c>
      <c r="N8" s="52" t="s">
        <v>252</v>
      </c>
      <c r="O8" s="53" t="s">
        <v>253</v>
      </c>
    </row>
    <row r="9" spans="1:15" s="5" customFormat="1" ht="22.5" customHeight="1" hidden="1">
      <c r="A9" s="325"/>
      <c r="B9" s="325"/>
      <c r="C9" s="51" t="s">
        <v>254</v>
      </c>
      <c r="D9" s="325"/>
      <c r="E9" s="51" t="s">
        <v>254</v>
      </c>
      <c r="F9" s="325"/>
      <c r="G9" s="325"/>
      <c r="H9" s="325"/>
      <c r="I9" s="325"/>
      <c r="J9" s="326"/>
      <c r="K9" s="326"/>
      <c r="L9" s="54"/>
      <c r="M9" s="55">
        <f>(K9*L9)</f>
        <v>0</v>
      </c>
      <c r="N9" s="54"/>
      <c r="O9" s="56"/>
    </row>
    <row r="10" spans="1:15" ht="71.25" customHeight="1">
      <c r="A10" s="20" t="s">
        <v>343</v>
      </c>
      <c r="B10" s="20"/>
      <c r="C10" s="57" t="s">
        <v>344</v>
      </c>
      <c r="D10" s="20"/>
      <c r="E10" s="57" t="s">
        <v>345</v>
      </c>
      <c r="F10" s="20" t="s">
        <v>346</v>
      </c>
      <c r="G10" s="58" t="s">
        <v>37</v>
      </c>
      <c r="H10" s="57" t="s">
        <v>347</v>
      </c>
      <c r="I10" s="57" t="s">
        <v>348</v>
      </c>
      <c r="J10" s="59">
        <v>1</v>
      </c>
      <c r="K10" s="59">
        <v>0.3</v>
      </c>
      <c r="L10" s="91"/>
      <c r="M10" s="90"/>
      <c r="N10" s="91"/>
      <c r="O10" s="91"/>
    </row>
    <row r="11" spans="1:15" ht="75" customHeight="1">
      <c r="A11" s="20" t="s">
        <v>343</v>
      </c>
      <c r="B11" s="20"/>
      <c r="C11" s="57" t="s">
        <v>344</v>
      </c>
      <c r="D11" s="20"/>
      <c r="E11" s="57" t="s">
        <v>349</v>
      </c>
      <c r="F11" s="20" t="s">
        <v>87</v>
      </c>
      <c r="G11" s="58" t="s">
        <v>37</v>
      </c>
      <c r="H11" s="57" t="s">
        <v>548</v>
      </c>
      <c r="I11" s="57" t="s">
        <v>351</v>
      </c>
      <c r="J11" s="59">
        <v>1</v>
      </c>
      <c r="K11" s="59">
        <v>0.25</v>
      </c>
      <c r="L11" s="91"/>
      <c r="M11" s="90"/>
      <c r="N11" s="91"/>
      <c r="O11" s="91"/>
    </row>
    <row r="12" spans="1:15" ht="36" customHeight="1">
      <c r="A12" s="20" t="s">
        <v>343</v>
      </c>
      <c r="B12" s="20"/>
      <c r="C12" s="57" t="s">
        <v>352</v>
      </c>
      <c r="D12" s="20"/>
      <c r="E12" s="57" t="s">
        <v>353</v>
      </c>
      <c r="F12" s="20" t="s">
        <v>87</v>
      </c>
      <c r="G12" s="58" t="s">
        <v>37</v>
      </c>
      <c r="H12" s="57" t="s">
        <v>354</v>
      </c>
      <c r="I12" s="57" t="s">
        <v>355</v>
      </c>
      <c r="J12" s="59">
        <v>1</v>
      </c>
      <c r="K12" s="59">
        <v>0.25</v>
      </c>
      <c r="L12" s="91"/>
      <c r="M12" s="90"/>
      <c r="N12" s="91"/>
      <c r="O12" s="91"/>
    </row>
    <row r="13" spans="1:23" ht="43.5" customHeight="1">
      <c r="A13" s="20" t="s">
        <v>343</v>
      </c>
      <c r="B13" s="62"/>
      <c r="C13" s="57" t="s">
        <v>356</v>
      </c>
      <c r="D13" s="62"/>
      <c r="E13" s="62" t="s">
        <v>357</v>
      </c>
      <c r="F13" s="20" t="s">
        <v>87</v>
      </c>
      <c r="G13" s="20" t="s">
        <v>37</v>
      </c>
      <c r="H13" s="62" t="s">
        <v>358</v>
      </c>
      <c r="I13" s="62" t="s">
        <v>359</v>
      </c>
      <c r="J13" s="63">
        <v>1</v>
      </c>
      <c r="K13" s="63">
        <v>0.2</v>
      </c>
      <c r="L13" s="91"/>
      <c r="M13" s="90"/>
      <c r="N13" s="91"/>
      <c r="O13" s="91"/>
      <c r="P13" s="67"/>
      <c r="Q13" s="67"/>
      <c r="R13" s="67"/>
      <c r="S13" s="67"/>
      <c r="T13" s="67"/>
      <c r="U13" s="67"/>
      <c r="V13" s="67"/>
      <c r="W13" s="67"/>
    </row>
    <row r="14" spans="1:23" ht="14.25">
      <c r="A14" s="64"/>
      <c r="B14" s="64"/>
      <c r="C14" s="64"/>
      <c r="D14" s="64"/>
      <c r="E14" s="64"/>
      <c r="F14" s="64"/>
      <c r="G14" s="64"/>
      <c r="H14" s="64"/>
      <c r="I14" s="64"/>
      <c r="J14" s="64"/>
      <c r="K14" s="63">
        <f>SUM(K10:K13)</f>
        <v>1</v>
      </c>
      <c r="L14" s="68"/>
      <c r="M14" s="90">
        <f>SUM(M10:M13)</f>
        <v>0</v>
      </c>
      <c r="N14" s="68"/>
      <c r="O14" s="68"/>
      <c r="P14" s="67"/>
      <c r="Q14" s="67"/>
      <c r="R14" s="67"/>
      <c r="S14" s="67"/>
      <c r="T14" s="67"/>
      <c r="U14" s="67"/>
      <c r="V14" s="67"/>
      <c r="W14" s="67"/>
    </row>
    <row r="15" spans="3:23" ht="14.25">
      <c r="C15" s="67"/>
      <c r="D15" s="67"/>
      <c r="E15" s="67"/>
      <c r="F15" s="67"/>
      <c r="G15" s="67"/>
      <c r="H15" s="67"/>
      <c r="I15" s="67"/>
      <c r="J15" s="67"/>
      <c r="K15" s="67"/>
      <c r="L15" s="68"/>
      <c r="M15" s="69"/>
      <c r="N15" s="68"/>
      <c r="O15" s="68"/>
      <c r="P15" s="67"/>
      <c r="Q15" s="67"/>
      <c r="R15" s="67"/>
      <c r="S15" s="67"/>
      <c r="T15" s="67"/>
      <c r="U15" s="67"/>
      <c r="V15" s="67"/>
      <c r="W15" s="67"/>
    </row>
    <row r="16" spans="3:23" ht="14.25">
      <c r="C16" s="67"/>
      <c r="D16" s="67"/>
      <c r="E16" s="67"/>
      <c r="F16" s="67"/>
      <c r="G16" s="67"/>
      <c r="H16" s="67"/>
      <c r="I16" s="67"/>
      <c r="J16" s="67"/>
      <c r="K16" s="67"/>
      <c r="L16" s="68"/>
      <c r="M16" s="69"/>
      <c r="N16" s="68"/>
      <c r="O16" s="68"/>
      <c r="P16" s="67"/>
      <c r="Q16" s="67"/>
      <c r="R16" s="67"/>
      <c r="S16" s="67"/>
      <c r="T16" s="67"/>
      <c r="U16" s="67"/>
      <c r="V16" s="67"/>
      <c r="W16" s="67"/>
    </row>
    <row r="17" spans="3:23" ht="14.25">
      <c r="C17" s="67"/>
      <c r="D17" s="67"/>
      <c r="E17" s="67"/>
      <c r="F17" s="67"/>
      <c r="G17" s="67"/>
      <c r="H17" s="67"/>
      <c r="I17" s="67"/>
      <c r="J17" s="67"/>
      <c r="K17" s="67"/>
      <c r="L17" s="68"/>
      <c r="M17" s="69"/>
      <c r="N17" s="68"/>
      <c r="O17" s="68"/>
      <c r="P17" s="67"/>
      <c r="Q17" s="67"/>
      <c r="R17" s="67"/>
      <c r="S17" s="67"/>
      <c r="T17" s="67"/>
      <c r="U17" s="67"/>
      <c r="V17" s="67"/>
      <c r="W17" s="67"/>
    </row>
    <row r="18" spans="3:23" ht="15">
      <c r="C18" s="67"/>
      <c r="D18" s="67"/>
      <c r="E18" s="67"/>
      <c r="F18" s="67"/>
      <c r="G18" s="67"/>
      <c r="H18" s="67"/>
      <c r="I18" s="67"/>
      <c r="J18" s="67"/>
      <c r="K18" s="67"/>
      <c r="L18" s="70"/>
      <c r="M18" s="72"/>
      <c r="N18" s="70"/>
      <c r="O18" s="70"/>
      <c r="P18" s="67"/>
      <c r="Q18" s="67"/>
      <c r="R18" s="67"/>
      <c r="S18" s="67"/>
      <c r="T18" s="67"/>
      <c r="U18" s="67"/>
      <c r="V18" s="67"/>
      <c r="W18" s="67"/>
    </row>
    <row r="19" spans="3:23" ht="14.25">
      <c r="C19" s="67"/>
      <c r="D19" s="67"/>
      <c r="E19" s="67"/>
      <c r="F19" s="67"/>
      <c r="G19" s="67"/>
      <c r="H19" s="67"/>
      <c r="I19" s="67"/>
      <c r="J19" s="67"/>
      <c r="K19" s="67"/>
      <c r="L19" s="67"/>
      <c r="M19" s="67"/>
      <c r="N19" s="67"/>
      <c r="O19" s="67"/>
      <c r="P19" s="67"/>
      <c r="Q19" s="67"/>
      <c r="R19" s="67"/>
      <c r="S19" s="67"/>
      <c r="T19" s="67"/>
      <c r="U19" s="67"/>
      <c r="V19" s="67"/>
      <c r="W19" s="67"/>
    </row>
    <row r="20" spans="3:23" ht="14.25">
      <c r="C20" s="67"/>
      <c r="D20" s="67"/>
      <c r="E20" s="67"/>
      <c r="F20" s="67"/>
      <c r="G20" s="67"/>
      <c r="H20" s="67"/>
      <c r="I20" s="67"/>
      <c r="J20" s="67"/>
      <c r="K20" s="67"/>
      <c r="L20" s="67"/>
      <c r="M20" s="67"/>
      <c r="N20" s="67"/>
      <c r="O20" s="67"/>
      <c r="P20" s="67"/>
      <c r="Q20" s="67"/>
      <c r="R20" s="67"/>
      <c r="S20" s="67"/>
      <c r="T20" s="67"/>
      <c r="U20" s="67"/>
      <c r="V20" s="67"/>
      <c r="W20" s="67"/>
    </row>
    <row r="21" spans="3:23" ht="14.25">
      <c r="C21" s="67"/>
      <c r="D21" s="67"/>
      <c r="E21" s="67"/>
      <c r="F21" s="67"/>
      <c r="G21" s="67"/>
      <c r="H21" s="67"/>
      <c r="I21" s="67"/>
      <c r="J21" s="67"/>
      <c r="K21" s="67"/>
      <c r="L21" s="67"/>
      <c r="M21" s="67"/>
      <c r="N21" s="67"/>
      <c r="O21" s="67"/>
      <c r="P21" s="67"/>
      <c r="Q21" s="67"/>
      <c r="R21" s="67"/>
      <c r="S21" s="67"/>
      <c r="T21" s="67"/>
      <c r="U21" s="67"/>
      <c r="V21" s="67"/>
      <c r="W21" s="67"/>
    </row>
    <row r="22" spans="3:23" ht="14.25">
      <c r="C22" s="67"/>
      <c r="D22" s="67"/>
      <c r="E22" s="67"/>
      <c r="F22" s="67"/>
      <c r="G22" s="67"/>
      <c r="H22" s="67"/>
      <c r="I22" s="67"/>
      <c r="J22" s="67"/>
      <c r="K22" s="67"/>
      <c r="L22" s="67"/>
      <c r="M22" s="67"/>
      <c r="N22" s="67"/>
      <c r="O22" s="67"/>
      <c r="P22" s="67"/>
      <c r="Q22" s="67"/>
      <c r="R22" s="67"/>
      <c r="S22" s="67"/>
      <c r="T22" s="67"/>
      <c r="U22" s="67"/>
      <c r="V22" s="67"/>
      <c r="W22" s="67"/>
    </row>
    <row r="23" spans="3:23" ht="14.25">
      <c r="C23" s="67"/>
      <c r="D23" s="67"/>
      <c r="E23" s="67"/>
      <c r="F23" s="67"/>
      <c r="G23" s="67"/>
      <c r="H23" s="67"/>
      <c r="I23" s="67"/>
      <c r="J23" s="67"/>
      <c r="K23" s="67"/>
      <c r="L23" s="67"/>
      <c r="M23" s="67"/>
      <c r="N23" s="67"/>
      <c r="O23" s="67"/>
      <c r="P23" s="67"/>
      <c r="Q23" s="67"/>
      <c r="R23" s="67"/>
      <c r="S23" s="67"/>
      <c r="T23" s="67"/>
      <c r="U23" s="67"/>
      <c r="V23" s="67"/>
      <c r="W23" s="67"/>
    </row>
    <row r="24" spans="3:23" ht="14.25">
      <c r="C24" s="67"/>
      <c r="D24" s="67"/>
      <c r="E24" s="67"/>
      <c r="F24" s="67"/>
      <c r="G24" s="67"/>
      <c r="H24" s="67"/>
      <c r="I24" s="67"/>
      <c r="J24" s="67"/>
      <c r="K24" s="67"/>
      <c r="L24" s="67"/>
      <c r="M24" s="67"/>
      <c r="N24" s="67"/>
      <c r="O24" s="67"/>
      <c r="P24" s="67"/>
      <c r="Q24" s="67"/>
      <c r="R24" s="67"/>
      <c r="S24" s="67"/>
      <c r="T24" s="67"/>
      <c r="U24" s="67"/>
      <c r="V24" s="67"/>
      <c r="W24" s="67"/>
    </row>
    <row r="25" spans="3:23" ht="14.25">
      <c r="C25" s="67"/>
      <c r="D25" s="67"/>
      <c r="E25" s="67"/>
      <c r="F25" s="67"/>
      <c r="G25" s="67"/>
      <c r="H25" s="67"/>
      <c r="I25" s="67"/>
      <c r="J25" s="67"/>
      <c r="K25" s="67"/>
      <c r="L25" s="67"/>
      <c r="M25" s="67"/>
      <c r="N25" s="67"/>
      <c r="O25" s="67"/>
      <c r="P25" s="67"/>
      <c r="Q25" s="67"/>
      <c r="R25" s="67"/>
      <c r="S25" s="67"/>
      <c r="T25" s="67"/>
      <c r="U25" s="67"/>
      <c r="V25" s="67"/>
      <c r="W25" s="67"/>
    </row>
    <row r="26" spans="3:23" ht="14.25">
      <c r="C26" s="67"/>
      <c r="D26" s="67"/>
      <c r="E26" s="67"/>
      <c r="F26" s="67"/>
      <c r="G26" s="67"/>
      <c r="H26" s="67"/>
      <c r="I26" s="67"/>
      <c r="J26" s="67"/>
      <c r="K26" s="67"/>
      <c r="L26" s="67"/>
      <c r="M26" s="67"/>
      <c r="N26" s="67"/>
      <c r="O26" s="67"/>
      <c r="P26" s="67"/>
      <c r="Q26" s="67"/>
      <c r="R26" s="67"/>
      <c r="S26" s="67"/>
      <c r="T26" s="67"/>
      <c r="U26" s="67"/>
      <c r="V26" s="67"/>
      <c r="W26" s="67"/>
    </row>
    <row r="27" spans="3:23" ht="14.25">
      <c r="C27" s="67"/>
      <c r="D27" s="67"/>
      <c r="E27" s="67"/>
      <c r="F27" s="67"/>
      <c r="G27" s="67"/>
      <c r="H27" s="67"/>
      <c r="I27" s="67"/>
      <c r="J27" s="67"/>
      <c r="K27" s="67"/>
      <c r="L27" s="67"/>
      <c r="M27" s="67"/>
      <c r="N27" s="67"/>
      <c r="O27" s="67"/>
      <c r="P27" s="67"/>
      <c r="Q27" s="67"/>
      <c r="R27" s="67"/>
      <c r="S27" s="67"/>
      <c r="T27" s="67"/>
      <c r="U27" s="67"/>
      <c r="V27" s="67"/>
      <c r="W27" s="67"/>
    </row>
    <row r="28" spans="3:23" ht="14.25">
      <c r="C28" s="67"/>
      <c r="D28" s="67"/>
      <c r="E28" s="67"/>
      <c r="F28" s="67"/>
      <c r="G28" s="67"/>
      <c r="H28" s="67"/>
      <c r="I28" s="67"/>
      <c r="J28" s="67"/>
      <c r="K28" s="67"/>
      <c r="L28" s="67"/>
      <c r="M28" s="67"/>
      <c r="N28" s="67"/>
      <c r="O28" s="67"/>
      <c r="P28" s="67"/>
      <c r="Q28" s="67"/>
      <c r="R28" s="67"/>
      <c r="S28" s="67"/>
      <c r="T28" s="67"/>
      <c r="U28" s="67"/>
      <c r="V28" s="67"/>
      <c r="W28" s="67"/>
    </row>
  </sheetData>
  <mergeCells count="12">
    <mergeCell ref="H8:H9"/>
    <mergeCell ref="I8:I9"/>
    <mergeCell ref="J8:J9"/>
    <mergeCell ref="K8:K9"/>
    <mergeCell ref="A1:K1"/>
    <mergeCell ref="A2:K2"/>
    <mergeCell ref="A3:K3"/>
    <mergeCell ref="A8:A9"/>
    <mergeCell ref="B8:B9"/>
    <mergeCell ref="D8:D9"/>
    <mergeCell ref="F8:F9"/>
    <mergeCell ref="G8:G9"/>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benigna.perez</dc:creator>
  <cp:keywords/>
  <dc:description/>
  <cp:lastModifiedBy>sag</cp:lastModifiedBy>
  <cp:lastPrinted>2008-08-18T18:15:07Z</cp:lastPrinted>
  <dcterms:created xsi:type="dcterms:W3CDTF">2008-03-18T14:32:02Z</dcterms:created>
  <dcterms:modified xsi:type="dcterms:W3CDTF">2008-08-20T15:12:28Z</dcterms:modified>
  <cp:category/>
  <cp:version/>
  <cp:contentType/>
  <cp:contentStatus/>
</cp:coreProperties>
</file>